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https://vlaamseoverheid-my.sharepoint.com/personal/katleen_maesen_vlaanderen_be/Documents/2024/formulieren/AGION/240219_definitieve versies/"/>
    </mc:Choice>
  </mc:AlternateContent>
  <xr:revisionPtr revIDLastSave="0" documentId="8_{7109F226-051A-459E-8F6E-E2DDE9B04745}" xr6:coauthVersionLast="47" xr6:coauthVersionMax="47" xr10:uidLastSave="{00000000-0000-0000-0000-000000000000}"/>
  <workbookProtection workbookAlgorithmName="SHA-512" workbookHashValue="RgDGaxPfFFH9kJ04eaxQTEksL95YImEPAzdqhAcXQJPUbMrvhBVpQqDYX1TGDuVh6Qy1piiiOIXjlonZKgxSQA==" workbookSaltValue="rrCfXNYWisobGLGBvHxCMQ==" workbookSpinCount="100000" lockStructure="1"/>
  <bookViews>
    <workbookView xWindow="-108" yWindow="-108" windowWidth="23256" windowHeight="12576" xr2:uid="{00000000-000D-0000-FFFF-FFFF00000000}"/>
  </bookViews>
  <sheets>
    <sheet name="aanvraag" sheetId="1" r:id="rId1"/>
  </sheets>
  <definedNames>
    <definedName name="AardAanvraag_fldAantalBijkomendePlaatsen">aanvraag!$B$335</definedName>
    <definedName name="AardAanvraag_fldAantalLeerlingenNieuweInfra">aanvraag!$B$340</definedName>
    <definedName name="AardAanvraag_fldAanvraagInfrastructuurRuimte">aanvraag!$I$252</definedName>
    <definedName name="AardAanvraag_fldAanvraagMotiveerGeplandeWerken">aanvraag!$B$275</definedName>
    <definedName name="AardAanvraag_fldAanvraagOmschrijfGeplandeWerken">aanvraag!$B$256</definedName>
    <definedName name="AardAanvraag_fldBovenvermeldeWerkenSchadeloosstellingBedrag">aanvraag!$W$303</definedName>
    <definedName name="AardAanvraag_fldDatumUitvoeringsperiodeMaanden">aanvraag!$B$299</definedName>
    <definedName name="AardAanvraag_fldDatumUitvoeringWerkenJaar">aanvraag!$J$293:$M$293</definedName>
    <definedName name="AardAanvraag_fldDatumUitvoeringWerkenMaand">aanvraag!$E$293:$F$293</definedName>
    <definedName name="AardAanvraag_fldSubsidiesAndereOverhedenAndereWaarde">aanvraag!$J$325</definedName>
    <definedName name="AdministratieveGegevens_fldBIC">aanvraag!$I$151:$P$151</definedName>
    <definedName name="AdministratieveGegevens_fldCoördinerendeIMemail">aanvraag!$Q$144</definedName>
    <definedName name="AdministratieveGegevens_fldCoördinerendeIMGemeente">aanvraag!$V$138</definedName>
    <definedName name="AdministratieveGegevens_fldCoördinerendeIMGSM">aanvraag!$Q$142</definedName>
    <definedName name="AdministratieveGegevens_fldCoördinerendeIMNaam">aanvraag!$Q$134</definedName>
    <definedName name="AdministratieveGegevens_fldCoördinerendeIMNr">aanvraag!$AM$136</definedName>
    <definedName name="AdministratieveGegevens_fldCoördinerendeIMPostcode">aanvraag!$Q$138</definedName>
    <definedName name="AdministratieveGegevens_fldCoördinerendeIMStraat">aanvraag!$Q$136</definedName>
    <definedName name="AdministratieveGegevens_fldCoördinerendeIMTelefoon">aanvraag!$Q$140</definedName>
    <definedName name="AdministratieveGegevens_fldDossiernummer1">aanvraag!$X$66</definedName>
    <definedName name="AdministratieveGegevens_fldDossiernummer2">aanvraag!$AC$66</definedName>
    <definedName name="AdministratieveGegevens_fldDossiernummer3">aanvraag!$AH$66</definedName>
    <definedName name="AdministratieveGegevens_fldDossiernummer4">aanvraag!$AM$66</definedName>
    <definedName name="AdministratieveGegevens_fldIBAN">aanvraag!$I$149:$X$149</definedName>
    <definedName name="AdministratieveGegevens_fldIMKBO">aanvraag!$B$155:$E$155,aanvraag!$G$155:$I$155,aanvraag!$J$155:$M$155</definedName>
    <definedName name="AdministratieveGegevens_fldKadastraleGegevensWerkenDatumAkte">aanvraag!$S$116:$T$116,aanvraag!$Y$116:$Z$116,aanvraag!$AD$116:$AG$116</definedName>
    <definedName name="AdministratieveGegevens_fldLocatieWerkenAdres">aanvraag!$Q$102</definedName>
    <definedName name="AdministratieveGegevens_fldLocatieWerkenGemeente">aanvraag!$V$104</definedName>
    <definedName name="AdministratieveGegevens_fldLocatieWerkenNaam">aanvraag!$Q$100</definedName>
    <definedName name="AdministratieveGegevens_fldLocatieWerkenNr">aanvraag!$AM$102</definedName>
    <definedName name="AdministratieveGegevens_fldLocatieWerkenPostcode">aanvraag!$Q$104</definedName>
    <definedName name="AdministratieveGegevens_fldOnderwijsinstellingGemeente">aanvraag!$V$85</definedName>
    <definedName name="AdministratieveGegevens_fldOnderwijsinstellingNaam">aanvraag!$Q$81</definedName>
    <definedName name="AdministratieveGegevens_fldOnderwijsinstellingNr">aanvraag!$AM$83</definedName>
    <definedName name="AdministratieveGegevens_fldOnderwijsinstellingPostcode">aanvraag!$Q$85</definedName>
    <definedName name="AdministratieveGegevens_fldOnderwijsinstellingStraat">aanvraag!$Q$83</definedName>
    <definedName name="AdministratieveGegevens_fldSamenMetAndereVestiging">aanvraag!$AD$160</definedName>
    <definedName name="AdministratieveGegevens_fldSchoolbestuurGemeente">aanvraag!$V$75</definedName>
    <definedName name="AdministratieveGegevens_fldSchoolbestuurKBO">aanvraag!$Q$77:$T$77,aanvraag!$V$77:$X$77,aanvraag!$Z$77:$AB$77</definedName>
    <definedName name="AdministratieveGegevens_fldSchoolbestuurNaam">aanvraag!$Q$71</definedName>
    <definedName name="AdministratieveGegevens_fldSchoolbestuurNr">aanvraag!$AM$73</definedName>
    <definedName name="AdministratieveGegevens_fldSchoolbestuurPostcode">aanvraag!$Q$75</definedName>
    <definedName name="AdministratieveGegevens_fldSchoolbestuurStraat">aanvraag!$Q$73</definedName>
    <definedName name="AdministratieveGegevens_fldVestigingAdres">aanvraag!$Q$92</definedName>
    <definedName name="AdministratieveGegevens_fldVestigingGemeente">aanvraag!$V$94</definedName>
    <definedName name="AdministratieveGegevens_fldVestigingInstellingsnummer">aanvraag!$Q$96</definedName>
    <definedName name="AdministratieveGegevens_fldVestigingNaam">aanvraag!$Q$90</definedName>
    <definedName name="AdministratieveGegevens_fldVestigingNr">aanvraag!$AM$92</definedName>
    <definedName name="AdministratieveGegevens_fldVestigingPostcode">aanvraag!$Q$94</definedName>
    <definedName name="AdministratieveGegevens_fldVestigingWerkenAfdeling">aanvraag!$Q$108</definedName>
    <definedName name="AdministratieveGegevens_fldVestigingWerkenNr">aanvraag!$Q$112</definedName>
    <definedName name="AdministratieveGegevens_fldVestigingWerkenOppervlakteARE">aanvraag!$Z$114</definedName>
    <definedName name="AdministratieveGegevens_fldVestigingWerkenOppervlakteCA">aanvraag!$AI$114</definedName>
    <definedName name="AdministratieveGegevens_fldVestigingWerkenOppervlakteHA">aanvraag!$Q$114</definedName>
    <definedName name="AdministratieveGegevens_fldVestigingWerkenSectie">aanvraag!$Q$110</definedName>
    <definedName name="BerekeningBestaandBrutoOppervlakte_fldGebouwAfgebrokenOfOntrokkenBouwjaarGebouw1">aanvraag!$P$549</definedName>
    <definedName name="BerekeningBestaandBrutoOppervlakte_fldGebouwAfgebrokenOfOntrokkenBouwjaarGebouw2">aanvraag!$P$551</definedName>
    <definedName name="BerekeningBestaandBrutoOppervlakte_fldGebouwAfgebrokenOfOntrokkenBrutoOppM2Gebouw1">aanvraag!$G$549</definedName>
    <definedName name="BerekeningBestaandBrutoOppervlakte_fldGebouwAfgebrokenOfOntrokkenBrutoOppM2Gebouw2">aanvraag!$G$551</definedName>
    <definedName name="BerekeningBestaandBrutoOppervlakte_fldGebouwcode1">aanvraag!$B$516</definedName>
    <definedName name="BerekeningBestaandBrutoOppervlakte_fldGebouwcode10">aanvraag!$B$534</definedName>
    <definedName name="BerekeningBestaandBrutoOppervlakte_fldGebouwcode11">aanvraag!$B$536</definedName>
    <definedName name="BerekeningBestaandBrutoOppervlakte_fldGebouwcode12">aanvraag!$B$538</definedName>
    <definedName name="BerekeningBestaandBrutoOppervlakte_fldGebouwcode2">aanvraag!$B$518</definedName>
    <definedName name="BerekeningBestaandBrutoOppervlakte_fldGebouwcode3">aanvraag!$B$520</definedName>
    <definedName name="BerekeningBestaandBrutoOppervlakte_fldGebouwcode4">aanvraag!$B$522</definedName>
    <definedName name="BerekeningBestaandBrutoOppervlakte_fldGebouwcode5">aanvraag!$B$524</definedName>
    <definedName name="BerekeningBestaandBrutoOppervlakte_fldGebouwcode6">aanvraag!$B$526</definedName>
    <definedName name="BerekeningBestaandBrutoOppervlakte_fldGebouwcode7">aanvraag!$B$528</definedName>
    <definedName name="BerekeningBestaandBrutoOppervlakte_fldGebouwcode8">aanvraag!$B$530</definedName>
    <definedName name="BerekeningBestaandBrutoOppervlakte_fldGebouwcode9">aanvraag!$B$532</definedName>
    <definedName name="BerekeningBestaandBrutoOppervlakte_fldGebouwcodeAfbraak1">aanvraag!$B$549</definedName>
    <definedName name="BerekeningBestaandBrutoOppervlakte_fldGebouwcodeAfbraak2">aanvraag!$B$551</definedName>
    <definedName name="BerekeningBestaandBrutoOppervlakte_fldGenormeerdeOmgevingBehoudenBrutoOppM2Fietsenberging">aanvraag!$Q$604</definedName>
    <definedName name="BerekeningBestaandBrutoOppervlakte_fldGenormeerdeOmgevingBehoudenBrutoOppM2OpenEnOverdekteSpeelplaats">aanvraag!$Q$606</definedName>
    <definedName name="BerekeningBestaandBrutoOppervlakte_fldGenormeerdeOmgevingBehoudenBrutoOppM2OverdekteSpeelplaats">aanvraag!$Q$602</definedName>
    <definedName name="BerekeningBestaandBrutoOppervlakte_fldGenormeerdeOmgevingBehoudenBrutoOppM2ParkeerEnManoeuvreerruimte">aanvraag!$Q$608</definedName>
    <definedName name="BerekeningBestaandBrutoOppervlakte_fldLokaalLOAfgebrokenOfOntrokkenBouwjaarGebouw1">aanvraag!$P$576</definedName>
    <definedName name="BerekeningBestaandBrutoOppervlakte_fldLokaalLOAfgebrokenOfOntrokkenBouwjaarGebouw2">aanvraag!$P$578</definedName>
    <definedName name="BerekeningBestaandBrutoOppervlakte_fldLokaalLOAfgebrokenOfOntrokkenBrutoOppM2Gebouw1">aanvraag!$G$576</definedName>
    <definedName name="BerekeningBestaandBrutoOppervlakte_fldLokaalLOAfgebrokenOfOntrokkenBrutoOppM2Gebouw2">aanvraag!$G$578</definedName>
    <definedName name="BerekeningBestaandBrutoOppervlakte_fldLokaalLOAfgebrokenOfOntrokkenGebouwcodeGebouw1">aanvraag!$B$576</definedName>
    <definedName name="BerekeningBestaandBrutoOppervlakte_fldLokaalLOAfgebrokenOfOntrokkenGebouwcodeGebouw2">aanvraag!$B$578</definedName>
    <definedName name="BerekeningBestaandBrutoOppervlakte_fldLokaalLOBouwjaarGebouw1">aanvraag!$S$562</definedName>
    <definedName name="BerekeningBestaandBrutoOppervlakte_fldLokaalLOBouwjaarGebouw2">aanvraag!$S$564</definedName>
    <definedName name="BerekeningBestaandBrutoOppervlakte_fldLokaalLOBouwjaarGebouw3">aanvraag!$S$566</definedName>
    <definedName name="BerekeningBestaandBrutoOppervlakte_fldLokaalLOBrutoOppM2Gebouw1">aanvraag!$I$562</definedName>
    <definedName name="BerekeningBestaandBrutoOppervlakte_fldLokaalLOBrutoOppM2Gebouw2">aanvraag!$I$564</definedName>
    <definedName name="BerekeningBestaandBrutoOppervlakte_fldLokaalLOBrutoOppM2Gebouw3">aanvraag!$I$566</definedName>
    <definedName name="BerekeningBestaandBrutoOppervlakte_fldLokaalLOGebouwCodeGebouw1">aanvraag!$B$562</definedName>
    <definedName name="BerekeningBestaandBrutoOppervlakte_fldLokaalLOGebouwCodeGebouw2">aanvraag!$B$564</definedName>
    <definedName name="BerekeningBestaandBrutoOppervlakte_fldLokaalLOGebouwCodeGebouw3">aanvraag!$B$566</definedName>
    <definedName name="BerekeningBestaandBrutoOppervlakte_fldSchoolgebouwenBouwjaarGebouw1">aanvraag!$S$516</definedName>
    <definedName name="BerekeningBestaandBrutoOppervlakte_fldSchoolgebouwenBouwjaarGebouw10">aanvraag!$S$534</definedName>
    <definedName name="BerekeningBestaandBrutoOppervlakte_fldSchoolgebouwenBouwjaarGebouw11">aanvraag!$S$536</definedName>
    <definedName name="BerekeningBestaandBrutoOppervlakte_fldSchoolgebouwenBouwjaarGebouw12">aanvraag!$S$538</definedName>
    <definedName name="BerekeningBestaandBrutoOppervlakte_fldSchoolgebouwenBouwjaarGebouw2">aanvraag!$S$518</definedName>
    <definedName name="BerekeningBestaandBrutoOppervlakte_fldSchoolgebouwenBouwjaarGebouw3">aanvraag!$S$520</definedName>
    <definedName name="BerekeningBestaandBrutoOppervlakte_fldSchoolgebouwenBouwjaarGebouw4">aanvraag!$S$522</definedName>
    <definedName name="BerekeningBestaandBrutoOppervlakte_fldSchoolgebouwenBouwjaarGebouw5">aanvraag!$S$524</definedName>
    <definedName name="BerekeningBestaandBrutoOppervlakte_fldSchoolgebouwenBouwjaarGebouw6">aanvraag!$S$526</definedName>
    <definedName name="BerekeningBestaandBrutoOppervlakte_fldSchoolgebouwenBouwjaarGebouw7">aanvraag!$S$528</definedName>
    <definedName name="BerekeningBestaandBrutoOppervlakte_fldSchoolgebouwenBouwjaarGebouw8">aanvraag!$S$530</definedName>
    <definedName name="BerekeningBestaandBrutoOppervlakte_fldSchoolgebouwenBouwjaarGebouw9">aanvraag!$S$532</definedName>
    <definedName name="BerekeningBestaandBrutoOppervlakte_fldSchoolgebouwenBrutoOppM2Gebouw1">aanvraag!$I$516</definedName>
    <definedName name="BerekeningBestaandBrutoOppervlakte_fldSchoolgebouwenBrutoOppM2Gebouw10">aanvraag!$I$534</definedName>
    <definedName name="BerekeningBestaandBrutoOppervlakte_fldSchoolgebouwenBrutoOppM2Gebouw11">aanvraag!$I$536</definedName>
    <definedName name="BerekeningBestaandBrutoOppervlakte_fldSchoolgebouwenBrutoOppM2Gebouw12">aanvraag!$I$538</definedName>
    <definedName name="BerekeningBestaandBrutoOppervlakte_fldSchoolgebouwenBrutoOppM2Gebouw2">aanvraag!$I$518</definedName>
    <definedName name="BerekeningBestaandBrutoOppervlakte_fldSchoolgebouwenBrutoOppM2Gebouw3">aanvraag!$I$520</definedName>
    <definedName name="BerekeningBestaandBrutoOppervlakte_fldSchoolgebouwenBrutoOppM2Gebouw4">aanvraag!$I$522</definedName>
    <definedName name="BerekeningBestaandBrutoOppervlakte_fldSchoolgebouwenBrutoOppM2Gebouw5">aanvraag!$I$524</definedName>
    <definedName name="BerekeningBestaandBrutoOppervlakte_fldSchoolgebouwenBrutoOppM2Gebouw6">aanvraag!$I$526</definedName>
    <definedName name="BerekeningBestaandBrutoOppervlakte_fldSchoolgebouwenBrutoOppM2Gebouw7">aanvraag!$I$528</definedName>
    <definedName name="BerekeningBestaandBrutoOppervlakte_fldSchoolgebouwenBrutoOppM2Gebouw8">aanvraag!$I$530</definedName>
    <definedName name="BerekeningBestaandBrutoOppervlakte_fldSchoolgebouwenBrutoOppM2Gebouw9">aanvraag!$I$532</definedName>
    <definedName name="BerekeningBestaandBrutoOppervlakte_fldTechnischeLokalenBrutoOppM2AndereLokalen">aanvraag!$Q$598</definedName>
    <definedName name="BerekeningBestaandBrutoOppervlakte_fldTechnischeLokalenBrutoOppM2Hoogspanningscabine">aanvraag!$Q$592</definedName>
    <definedName name="BerekeningBestaandBrutoOppervlakte_fldTechnischeLokalenBrutoOppM2Machinekamer">aanvraag!$Q$594</definedName>
    <definedName name="BerekeningBestaandBrutoOppervlakte_fldTechnischeLokalenBrutoOppM2OpslagplaatsBrandstof">aanvraag!$Q$596</definedName>
    <definedName name="BerekeningBestaandBrutoOppervlakte_fldTechnischeLokalenBrutoOppM2Stookplaats1">aanvraag!$Q$584</definedName>
    <definedName name="BerekeningBestaandBrutoOppervlakte_fldTechnischeLokalenBrutoOppM2Stookplaats2">aanvraag!$Q$586</definedName>
    <definedName name="BerekeningBestaandBrutoOppervlakte_fldTechnischeLokalenBrutoOppM2Stookplaats3">aanvraag!$Q$588</definedName>
    <definedName name="BerekeningBestaandBrutoOppervlakte_fldTechnischeLokalenBrutoOppM2Stookplaats4">aanvraag!$Q$590</definedName>
    <definedName name="BerekeningFysischeNorm_fdlTotaalAantalLeerlingen">aanvraag!$Q$373</definedName>
    <definedName name="BerekeningFysischeNorm_fldAantalFiets">aanvraag!$B$380</definedName>
    <definedName name="BerekeningFysischeNorm_fldAantalLeerlingenDerdeGraadOfHogereCyclus">aanvraag!$Q$376</definedName>
    <definedName name="BerekeningFysischeNorm_fldAantalPersoneelsledenHalveOpdracht">aanvraag!$B$384</definedName>
    <definedName name="BerekeningFysischeNorm_fldAantalWekelijkseLestijdenLO">aanvraag!$B$388</definedName>
    <definedName name="BerekeningMaximaleBrutoOppervlakte_fldAantalLeerlingenPraktischOfKunstvakBouwEersteGraad">aanvraag!$Q$457</definedName>
    <definedName name="BerekeningMaximaleBrutoOppervlakte_fldAantalLeerlingenPraktischOfKunstvakBouwOverige">aanvraag!$Q$459</definedName>
    <definedName name="BerekeningMaximaleBrutoOppervlakte_fldAantalLeerlingenPraktischOfKunstvakHoutEersteGraad">aanvraag!$Q$465</definedName>
    <definedName name="BerekeningMaximaleBrutoOppervlakte_fldAantalLeerlingenPraktischOfKunstvakHoutOverige">aanvraag!$Q$467</definedName>
    <definedName name="BerekeningMaximaleBrutoOppervlakte_fldLestijdenPraktischOfKunstVakEersteGraad">aanvraag!$Q$396</definedName>
    <definedName name="BerekeningMaximaleBrutoOppervlakte_fldLestijdenPraktischOfKunstvakStudiegebiedAuto">aanvraag!$Q$401</definedName>
    <definedName name="BerekeningMaximaleBrutoOppervlakte_fldLestijdenPraktischOfKunstvakStudiegebiedBallet">aanvraag!$Q$447</definedName>
    <definedName name="BerekeningMaximaleBrutoOppervlakte_fldLestijdenPraktischOfKunstvakStudiegebiedBeeldendeKunst">aanvraag!$Q$449</definedName>
    <definedName name="BerekeningMaximaleBrutoOppervlakte_fldLestijdenPraktischOfKunstvakStudiegebiedChemie">aanvraag!$Q$403</definedName>
    <definedName name="BerekeningMaximaleBrutoOppervlakte_fldLestijdenPraktischOfKunstvakStudiegebiedDecoratieveTechnieken">aanvraag!$Q$405</definedName>
    <definedName name="BerekeningMaximaleBrutoOppervlakte_fldLestijdenPraktischOfKunstvakStudiegebiedFotografie">aanvraag!$Q$407</definedName>
    <definedName name="BerekeningMaximaleBrutoOppervlakte_fldLestijdenPraktischOfKunstvakStudiegebiedGlastechnieken">aanvraag!$Q$409</definedName>
    <definedName name="BerekeningMaximaleBrutoOppervlakte_fldLestijdenPraktischOfKunstvakStudiegebiedGrafischeTechnieken">aanvraag!$Q$411</definedName>
    <definedName name="BerekeningMaximaleBrutoOppervlakte_fldLestijdenPraktischOfKunstvakStudiegebiedHandel">aanvraag!$Q$413</definedName>
    <definedName name="BerekeningMaximaleBrutoOppervlakte_fldLestijdenPraktischOfKunstvakStudiegebiedHout">aanvraag!$Q$415</definedName>
    <definedName name="BerekeningMaximaleBrutoOppervlakte_fldLestijdenPraktischOfKunstvakStudiegebiedJuwelen">aanvraag!$Q$417</definedName>
    <definedName name="BerekeningMaximaleBrutoOppervlakte_fldLestijdenPraktischOfKunstvakStudiegebiedKoelingEnWarmte">aanvraag!$Q$419</definedName>
    <definedName name="BerekeningMaximaleBrutoOppervlakte_fldLestijdenPraktischOfKunstvakStudiegebiedLandEnTuinbouw">aanvraag!$Q$421</definedName>
    <definedName name="BerekeningMaximaleBrutoOppervlakte_fldLestijdenPraktischOfKunstvakStudiegebiedLichaamsverzorging">aanvraag!$Q$423</definedName>
    <definedName name="BerekeningMaximaleBrutoOppervlakte_fldLestijdenPraktischOfKunstvakStudiegebiedMaritiemeOpleidingen">aanvraag!$Q$425</definedName>
    <definedName name="BerekeningMaximaleBrutoOppervlakte_fldLestijdenPraktischOfKunstvakStudiegebiedMechanicaElektriciteit">aanvraag!$Q$427</definedName>
    <definedName name="BerekeningMaximaleBrutoOppervlakte_fldLestijdenPraktischOfKunstvakStudiegebiedMode">aanvraag!$Q$429</definedName>
    <definedName name="BerekeningMaximaleBrutoOppervlakte_fldLestijdenPraktischOfKunstvakStudiegebiedMuziekinstrumentenBouw">aanvraag!$Q$431</definedName>
    <definedName name="BerekeningMaximaleBrutoOppervlakte_fldLestijdenPraktischOfKunstvakStudiegebiedOptiek">aanvraag!$Q$433</definedName>
    <definedName name="BerekeningMaximaleBrutoOppervlakte_fldLestijdenPraktischOfKunstvakStudiegebiedOrthopedischeTechnieken">aanvraag!$Q$435</definedName>
    <definedName name="BerekeningMaximaleBrutoOppervlakte_fldLestijdenPraktischOfKunstvakStudiegebiedPersonenzorg">aanvraag!$Q$437</definedName>
    <definedName name="BerekeningMaximaleBrutoOppervlakte_fldLestijdenPraktischOfKunstvakStudiegebiedPodiumKunsten">aanvraag!$Q$451</definedName>
    <definedName name="BerekeningMaximaleBrutoOppervlakte_fldLestijdenPraktischOfKunstvakStudiegebiedTandtechnieken">aanvraag!$Q$439</definedName>
    <definedName name="BerekeningMaximaleBrutoOppervlakte_fldLestijdenPraktischOfKunstvakStudiegebiedTextiel">aanvraag!$Q$441</definedName>
    <definedName name="BerekeningMaximaleBrutoOppervlakte_fldLestijdenPraktischOfKunstvakStudiegebiedToerisme">aanvraag!$Q$443</definedName>
    <definedName name="BerekeningMaximaleBrutoOppervlakte_fldLestijdenPraktischOfKunstvakStudiegebiedVoeding">aanvraag!$Q$445</definedName>
    <definedName name="BerekeningTotaleKostprijs_fldTotaleKostprijsAfbraakwerken">aanvraag!$R$692</definedName>
    <definedName name="BerekeningTotaleKostprijs_fldTotaleKostprijsEersteUitrustingLokalenLO">aanvraag!$R$717</definedName>
    <definedName name="BerekeningTotaleKostprijs_fldTotaleKostprijsEersteUitrustingOpenSpeelplaats">aanvraag!$R$721</definedName>
    <definedName name="BerekeningTotaleKostprijs_fldTotaleKostprijsEersteUitrustingOverdekteSpeelplaats">aanvraag!$R$719</definedName>
    <definedName name="BerekeningTotaleKostprijs_fldTotaleKostprijsEersteUitrustingSchoolgebouwen">aanvraag!$R$715</definedName>
    <definedName name="GegevensActualisatie_fldOmschrijvingDuurzaamheid">aanvraag!$B$350</definedName>
    <definedName name="GegevensActualisatie_fldOmschrijvingMultifunctionaliteit">aanvraag!$B$345</definedName>
    <definedName name="GegevensSubsidiewaarden_fldInstellingAdministratieveZetelGemeente">aanvraag!$V$198</definedName>
    <definedName name="GegevensSubsidiewaarden_fldInstellingAdministratieveZetelHuisnummer">aanvraag!$AM$196</definedName>
    <definedName name="GegevensSubsidiewaarden_fldInstellingAdministratieveZetelPostnummer">aanvraag!$Q$198</definedName>
    <definedName name="GegevensSubsidiewaarden_fldInstellingAdministratieveZetelStraat">aanvraag!$Q$196</definedName>
    <definedName name="GegevensSubsidiewaarden_fldInstellingBeschikbaarGebouwGemeente">aanvraag!$V$204</definedName>
    <definedName name="GegevensSubsidiewaarden_fldInstellingBeschikbaarGebouwHuisnummer">aanvraag!$AM$202</definedName>
    <definedName name="GegevensSubsidiewaarden_fldInstellingBeschikbaarGebouwPostnummer">aanvraag!$Q$204</definedName>
    <definedName name="GegevensSubsidiewaarden_fldInstellingBeschikbaarGebouwStraat">aanvraag!$Q$202</definedName>
    <definedName name="GegevensSubsidiewaarden_fldInstellingInrichtendeMachtOfSchoolbestuur">aanvraag!$Q$191</definedName>
    <definedName name="Ondertekening_fdlOndertekeningVoorEnAchternaam">aanvraag!$O$793</definedName>
    <definedName name="Ondertekening_fldOndertekeningFunctie">aanvraag!$O$795</definedName>
    <definedName name="Ondertekening_fldOndertekeningHandtekening">aanvraag!$O$787</definedName>
    <definedName name="Ondertekening_fldOndertekeningsDatum">aanvraag!$Q$785:$R$785,aanvraag!$W$785:$X$785,aanvraag!$AB$785:$AE$785</definedName>
    <definedName name="Ontvangstdatum_fldOntvangstdatum">aanvraag!$AI$10</definedName>
    <definedName name="OppervlakteNieuwbouwEnKostprijs_fldNieuwbouwBrutoOppM2LokalenLO">aanvraag!$Q$626</definedName>
    <definedName name="OppervlakteNieuwbouwEnKostprijs_fldNieuwbouwBrutoOppM2Schoolgebouwen">aanvraag!$Q$624</definedName>
    <definedName name="OppervlakteNieuwbouwEnKostprijs_fldNieuwbouwBrutoOppM2TechnischeLokalen">aanvraag!$Q$628</definedName>
    <definedName name="OppervlakteNieuwbouwEnKostprijs_fldNieuwbouwGenormeerdeOmgevingBrutoOppM2Fietsenberging">aanvraag!$Q$638</definedName>
    <definedName name="OppervlakteNieuwbouwEnKostprijs_fldNieuwbouwGenormeerdeOmgevingBrutoOppM2OpenSpeelplaats">aanvraag!$Q$636</definedName>
    <definedName name="OppervlakteNieuwbouwEnKostprijs_fldNieuwbouwGenormeerdeOmgevingBrutoOppM2OverdekteSpeelplaats">aanvraag!$Q$634</definedName>
    <definedName name="OppervlakteNieuwbouwEnKostprijs_fldNieuwbouwGenormeerdeOmgevingBrutoOppM2ParkeerEnManoeuvreerruimte">aanvraag!$Q$640</definedName>
    <definedName name="OppervlakteNieuwbouwEnKostprijs_fldNieuwbouwGenormeerdeOmgevingKostprijsFietsenberging">aanvraag!$Z$638</definedName>
    <definedName name="OppervlakteNieuwbouwEnKostprijs_fldNieuwbouwGenormeerdeOmgevingKostprijsOpenSpeelplaats">aanvraag!$Z$636</definedName>
    <definedName name="OppervlakteNieuwbouwEnKostprijs_fldNieuwbouwGenormeerdeOmgevingKostprijsOverdekteSpeelplaats">aanvraag!$Z$634</definedName>
    <definedName name="OppervlakteNieuwbouwEnKostprijs_fldNieuwbouwGenormeerdeOmgevingKostprijsParkeerEnManoeuvreerruimte">aanvraag!$Z$640</definedName>
    <definedName name="OppervlakteNieuwbouwEnKostprijs_fldNieuwbouwKostprijsLokalenLO">aanvraag!$Z$626</definedName>
    <definedName name="OppervlakteNieuwbouwEnKostprijs_fldNieuwbouwKostprijsSchoolgebouwen">aanvraag!$Z$624</definedName>
    <definedName name="OppervlakteNieuwbouwEnKostprijs_fldNieuwbouwNietGenormeerdeOmgevingKostprijs">aanvraag!$B$649</definedName>
    <definedName name="OppervlakteVerbouwingswerkenEnKostprijs_fldVerbouwingswerkenBrutoOppM2LokalenLO">aanvraag!$Q$668</definedName>
    <definedName name="OppervlakteVerbouwingswerkenEnKostprijs_fldVerbouwingswerkenBrutoOppM2Schoolgebouwen">aanvraag!$Q$666</definedName>
    <definedName name="OppervlakteVerbouwingswerkenEnKostprijs_fldVerbouwingswerkenBrutoOppM2TechnischeLokalen">aanvraag!$Q$670</definedName>
    <definedName name="OppervlakteVerbouwingswerkenEnKostprijs_fldVerbouwingswerkenGenormeerdeOmgevingswerkenBrutoOppM2Fietsenberging">aanvraag!$Q$680</definedName>
    <definedName name="OppervlakteVerbouwingswerkenEnKostprijs_fldVerbouwingswerkenGenormeerdeOmgevingswerkenBrutoOppM2OpenSpeelplaats">aanvraag!$Q$678</definedName>
    <definedName name="OppervlakteVerbouwingswerkenEnKostprijs_fldVerbouwingswerkenGenormeerdeOmgevingswerkenBrutoOppM2OverdekteSpeelplaats">aanvraag!$Q$676</definedName>
    <definedName name="OppervlakteVerbouwingswerkenEnKostprijs_fldVerbouwingswerkenGenormeerdeOmgevingswerkenBrutoOppM2ParkeerEnManoeuvreerruimte">aanvraag!$Q$682</definedName>
    <definedName name="OppervlakteVerbouwingswerkenEnKostprijs_fldVerbouwingswerkenGenormeerdeOmgevingswerkenKostprijsFietsenberging">aanvraag!$Z$680</definedName>
    <definedName name="OppervlakteVerbouwingswerkenEnKostprijs_fldVerbouwingswerkenGenormeerdeOmgevingswerkenKostprijsOpenSpeelplaats">aanvraag!$Z$678</definedName>
    <definedName name="OppervlakteVerbouwingswerkenEnKostprijs_fldVerbouwingswerkenGenormeerdeOmgevingswerkenKostprijsOverdekteSpeelplaats">aanvraag!$Z$676</definedName>
    <definedName name="OppervlakteVerbouwingswerkenEnKostprijs_fldVerbouwingswerkenGenormeerdeOmgevingswerkenKostprijsParkeerEnManoeuvreerruimte">aanvraag!$Z$682</definedName>
    <definedName name="OppervlakteVerbouwingswerkenEnKostprijs_fldVerbouwingswerkenKostprijsLokalenLO">aanvraag!$Z$668</definedName>
    <definedName name="OppervlakteVerbouwingswerkenEnKostprijs_fldVerbouwingswerkenKostprijsSchoolgebouwen">aanvraag!$Z$666</definedName>
    <definedName name="OppervlakteVerbouwingswerkenEnKostprijs_fldVerbouwingswerkenKostprijsTechnischeLokalen">aanvraag!$Z$670</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461" i="1" l="1"/>
  <c r="AQ457" i="1"/>
  <c r="AI668" i="1"/>
  <c r="AI666" i="1"/>
  <c r="AI626" i="1"/>
  <c r="AI624" i="1"/>
  <c r="W749" i="1"/>
  <c r="P749" i="1"/>
  <c r="W747" i="1"/>
  <c r="P747" i="1"/>
  <c r="W745" i="1"/>
  <c r="P745" i="1"/>
  <c r="W743" i="1"/>
  <c r="P743" i="1"/>
  <c r="W741" i="1"/>
  <c r="P741" i="1"/>
  <c r="W739" i="1"/>
  <c r="W737" i="1"/>
  <c r="R713" i="1"/>
  <c r="R708" i="1"/>
  <c r="R706" i="1"/>
  <c r="R704" i="1"/>
  <c r="R701" i="1"/>
  <c r="R696" i="1"/>
  <c r="R694" i="1"/>
  <c r="Z670" i="1"/>
  <c r="Z710" i="1"/>
  <c r="Z628" i="1"/>
  <c r="Z698" i="1"/>
  <c r="X578" i="1"/>
  <c r="X576" i="1"/>
  <c r="AB566" i="1"/>
  <c r="AB564" i="1"/>
  <c r="AB562" i="1"/>
  <c r="X551" i="1"/>
  <c r="X549" i="1"/>
  <c r="AF538" i="1"/>
  <c r="AF536" i="1"/>
  <c r="AF534" i="1"/>
  <c r="AF532" i="1"/>
  <c r="AF530" i="1"/>
  <c r="AF528" i="1"/>
  <c r="AF526" i="1"/>
  <c r="AF524" i="1"/>
  <c r="AF522" i="1"/>
  <c r="AF520" i="1"/>
  <c r="AF518" i="1"/>
  <c r="AF516" i="1"/>
  <c r="Q500" i="1"/>
  <c r="AK749" i="1"/>
  <c r="Q498" i="1"/>
  <c r="AK747" i="1"/>
  <c r="Q496" i="1"/>
  <c r="AK743" i="1"/>
  <c r="Q494" i="1"/>
  <c r="AK745" i="1"/>
  <c r="AQ492" i="1"/>
  <c r="AQ490" i="1"/>
  <c r="AQ488" i="1"/>
  <c r="AQ478" i="1"/>
  <c r="AQ476" i="1"/>
  <c r="Q476" i="1"/>
  <c r="X467" i="1"/>
  <c r="X465" i="1"/>
  <c r="AQ459" i="1"/>
  <c r="AQ455" i="1"/>
  <c r="X451" i="1"/>
  <c r="X449" i="1"/>
  <c r="X447" i="1"/>
  <c r="X445" i="1"/>
  <c r="X443" i="1"/>
  <c r="X441" i="1"/>
  <c r="X439" i="1"/>
  <c r="X437" i="1"/>
  <c r="X435" i="1"/>
  <c r="X433" i="1"/>
  <c r="X431" i="1"/>
  <c r="X429" i="1"/>
  <c r="X427" i="1"/>
  <c r="X425" i="1"/>
  <c r="X423" i="1"/>
  <c r="X421" i="1"/>
  <c r="X419" i="1"/>
  <c r="X417" i="1"/>
  <c r="X415" i="1"/>
  <c r="X413" i="1"/>
  <c r="X411" i="1"/>
  <c r="X409" i="1"/>
  <c r="X407" i="1"/>
  <c r="X405" i="1"/>
  <c r="X403" i="1"/>
  <c r="X401" i="1"/>
  <c r="X396" i="1"/>
  <c r="Q478" i="1"/>
  <c r="AD747" i="1"/>
  <c r="X457" i="1"/>
  <c r="AD749" i="1"/>
  <c r="X469" i="1"/>
  <c r="Q484" i="1"/>
  <c r="AD745" i="1"/>
  <c r="AK553" i="1"/>
  <c r="P737" i="1"/>
  <c r="AD737" i="1"/>
  <c r="X459" i="1"/>
  <c r="AD741" i="1"/>
  <c r="AD743" i="1"/>
  <c r="X453" i="1"/>
  <c r="Q480" i="1"/>
  <c r="AK580" i="1"/>
  <c r="P739" i="1"/>
  <c r="AD739" i="1"/>
  <c r="B490" i="1"/>
  <c r="AK739" i="1"/>
  <c r="R723" i="1"/>
  <c r="X461" i="1"/>
  <c r="Q482" i="1"/>
  <c r="Q486" i="1"/>
  <c r="AK737" i="1"/>
</calcChain>
</file>

<file path=xl/sharedStrings.xml><?xml version="1.0" encoding="utf-8"?>
<sst xmlns="http://schemas.openxmlformats.org/spreadsheetml/2006/main" count="590" uniqueCount="305">
  <si>
    <t xml:space="preserve"> </t>
  </si>
  <si>
    <t>Subsidieaanvraag voor een infrastructuurproject in het gewoon secundair onderwijs</t>
  </si>
  <si>
    <t>//////////////////////////////////////////////////////////////////////////////////////////////////////////////////////////////////////////////////////</t>
  </si>
  <si>
    <t>Agentschap voor Infrastructuur in het Onderwijs</t>
  </si>
  <si>
    <t>In te vullen door de</t>
  </si>
  <si>
    <t>Afdeling Reguliere Financiering</t>
  </si>
  <si>
    <t>behandelende afdeling</t>
  </si>
  <si>
    <t>Koning Albert II-laan 15, 1210 BRUSSEL</t>
  </si>
  <si>
    <t>ontvangstdatum</t>
  </si>
  <si>
    <r>
      <rPr>
        <b/>
        <sz val="10"/>
        <rFont val="Calibri"/>
        <family val="2"/>
        <scheme val="minor"/>
      </rPr>
      <t xml:space="preserve">T </t>
    </r>
    <r>
      <rPr>
        <sz val="10"/>
        <rFont val="Calibri"/>
        <family val="2"/>
        <scheme val="minor"/>
      </rPr>
      <t xml:space="preserve"> 02 221 05 11 </t>
    </r>
  </si>
  <si>
    <t>info@agion.be</t>
  </si>
  <si>
    <t>www.agion.be</t>
  </si>
  <si>
    <t>Waarvoor dient dit formulier?</t>
  </si>
  <si>
    <t>Met dit formulier vraagt de inrichtende macht van de school, per vestigingsplaats, subsidies aan voor een infrastructuurproject van de school voor gewoon secundair onderwijs.</t>
  </si>
  <si>
    <t>Hoe vult u dit formulier in?</t>
  </si>
  <si>
    <t>Kruis het antwoord aan of vul de grijze cel in. De witte cellen worden automatisch ingevuld op basis van de gegevens die u bij andere vragen hebt ingevuld.</t>
  </si>
  <si>
    <t>Waar kunt u terecht voor meer informatie?</t>
  </si>
  <si>
    <t>Op</t>
  </si>
  <si>
    <t xml:space="preserve">vindt u meer informatie over de subsidievoorwaarden, de regelgeving en de terminologie </t>
  </si>
  <si>
    <t xml:space="preserve">die in dit formulier gebruikt wordt. </t>
  </si>
  <si>
    <t>Administratieve gegevens</t>
  </si>
  <si>
    <t>Tot welk onderwijsnet behoort de vestigingsplaats?</t>
  </si>
  <si>
    <t>vrij gesubsidieerd onderwijs</t>
  </si>
  <si>
    <t>gemeentelijk onderwijs</t>
  </si>
  <si>
    <t>provinciaal onderwijs</t>
  </si>
  <si>
    <t>In welke provincie ligt de vestigingsplaats?</t>
  </si>
  <si>
    <t>Antwerpen</t>
  </si>
  <si>
    <t>Limburg</t>
  </si>
  <si>
    <t>Vlaams-Brabant</t>
  </si>
  <si>
    <t>Brussels Hoofdstedelijk Gewest</t>
  </si>
  <si>
    <t>Oost-Vlaanderen</t>
  </si>
  <si>
    <t>West-Vlaanderen</t>
  </si>
  <si>
    <t>Welke procedure is van toepassing op deze aanvraag?</t>
  </si>
  <si>
    <t>De verkorte procedure, de verkorte procedure sanitair en de spoedprocedure zijn niet van toepassing op het gemeentelijk onderwijs.</t>
  </si>
  <si>
    <t>standaardprocedure</t>
  </si>
  <si>
    <t xml:space="preserve">verkorte procedure </t>
  </si>
  <si>
    <t>verkorte procedure sanitair</t>
  </si>
  <si>
    <t xml:space="preserve">spoedprocedure </t>
  </si>
  <si>
    <r>
      <t xml:space="preserve">werken na aankoop. </t>
    </r>
    <r>
      <rPr>
        <b/>
        <sz val="10"/>
        <rFont val="Calibri"/>
        <family val="2"/>
        <scheme val="minor"/>
      </rPr>
      <t>Vul</t>
    </r>
    <r>
      <rPr>
        <sz val="10"/>
        <rFont val="Calibri"/>
        <family val="2"/>
        <scheme val="minor"/>
      </rPr>
      <t xml:space="preserve"> </t>
    </r>
    <r>
      <rPr>
        <b/>
        <sz val="10"/>
        <rFont val="Calibri"/>
        <family val="2"/>
        <scheme val="minor"/>
      </rPr>
      <t>het dossiernummer in van het aankoopdossier.</t>
    </r>
  </si>
  <si>
    <t xml:space="preserve">Heeft deze aanvraag alleen betrekking op verbouwingswerken van minder dan 125.000 euro (geïndexeerd)? </t>
  </si>
  <si>
    <t>ja</t>
  </si>
  <si>
    <t>nee</t>
  </si>
  <si>
    <t>Dient u deze subsidieaanvraag in via Katholiek Onderwijs Vlaanderen?</t>
  </si>
  <si>
    <t>Staat u al met een of meer dossiers op onze wachtlijst voor een subsidie voor hetzelfde
infrastructuurproject?</t>
  </si>
  <si>
    <r>
      <t xml:space="preserve">ja. </t>
    </r>
    <r>
      <rPr>
        <b/>
        <sz val="10"/>
        <rFont val="Calibri"/>
        <family val="2"/>
        <scheme val="minor"/>
      </rPr>
      <t>Vul het dossiernummer of de dossiernummers in.</t>
    </r>
  </si>
  <si>
    <t>Vul de gegevens van de inrichtende macht in.</t>
  </si>
  <si>
    <t>naam</t>
  </si>
  <si>
    <t>straat en nummer</t>
  </si>
  <si>
    <t>postnummer en gemeente</t>
  </si>
  <si>
    <t>ondernemingsnummer</t>
  </si>
  <si>
    <t>Vul de gegevens van de onderwijsinstelling in.</t>
  </si>
  <si>
    <t>Vul de gegevens van de vestigingsplaats in.</t>
  </si>
  <si>
    <t>instellings- 
en vestigingsplaatsnummer</t>
  </si>
  <si>
    <t>Vul de administratieve gegevens in van de locatie waar de werken worden uitgevoerd.</t>
  </si>
  <si>
    <t>Vul de kadastrale gegevens in van de locatie waar de werken worden uitgevoerd.</t>
  </si>
  <si>
    <t>afdeling</t>
  </si>
  <si>
    <t>sectie</t>
  </si>
  <si>
    <t>nummer(s)</t>
  </si>
  <si>
    <t>oppervlakte van de percelen</t>
  </si>
  <si>
    <t>ha</t>
  </si>
  <si>
    <t>a</t>
  </si>
  <si>
    <t>ca</t>
  </si>
  <si>
    <t>datum akte</t>
  </si>
  <si>
    <t>dag</t>
  </si>
  <si>
    <t>maand</t>
  </si>
  <si>
    <t>jaar</t>
  </si>
  <si>
    <t>Dient u deze subsidieaanvraag samen met een andere inrichtende macht in?</t>
  </si>
  <si>
    <r>
      <t xml:space="preserve">ja. </t>
    </r>
    <r>
      <rPr>
        <i/>
        <sz val="10"/>
        <rFont val="Calibri"/>
        <family val="2"/>
        <scheme val="minor"/>
      </rPr>
      <t>Ga naar vraag 13.</t>
    </r>
  </si>
  <si>
    <r>
      <t xml:space="preserve">nee. </t>
    </r>
    <r>
      <rPr>
        <i/>
        <sz val="10"/>
        <rFont val="Calibri"/>
        <family val="2"/>
        <scheme val="minor"/>
      </rPr>
      <t>Ga naar vraag 14.</t>
    </r>
  </si>
  <si>
    <t>Bent u de coördinerende inrichtende macht voor dit dossier?</t>
  </si>
  <si>
    <t>AGION beschouwt de coördinerende inrichtende macht als eerste aanspreekpunt voor dit dossier. Als u met een andere inrichtende macht een dossier indient, fungeert een van de twee inrichtende machten als coördinerende inrichtende macht.</t>
  </si>
  <si>
    <t>Vul de gegevens in van de contactpersoon bij de coördinerende inrichtende macht voor dit dossier.</t>
  </si>
  <si>
    <t>voor- en achternaam</t>
  </si>
  <si>
    <t>telefoonnummer</t>
  </si>
  <si>
    <t>gsm-nummer</t>
  </si>
  <si>
    <t>e-mailadres</t>
  </si>
  <si>
    <t>Vul de gegevens in van de bankrekening van de coördinerende inrichtende macht waarop de subsidie in het kader van dit dossier overgeschreven moet worden.</t>
  </si>
  <si>
    <t>IBAN</t>
  </si>
  <si>
    <t>BIC</t>
  </si>
  <si>
    <t>Vul het ondernemingsnummer in van de coördinerende inrichtende macht voor dit dossier.</t>
  </si>
  <si>
    <t>Dient u deze subsidieaanvraag ook in voor een of meer andere vestigingsplaatsen (die al dan niet onder de bevoegdheden van dezelfde inrichtende macht vallen)?</t>
  </si>
  <si>
    <r>
      <t xml:space="preserve">ja. </t>
    </r>
    <r>
      <rPr>
        <b/>
        <sz val="10"/>
        <rFont val="Calibri"/>
        <family val="2"/>
        <scheme val="minor"/>
      </rPr>
      <t>Vul het instellings- en vestigingsplaatsnummer in van die vestigingen.</t>
    </r>
  </si>
  <si>
    <t>Gegevens over de subsidievoorwaarden</t>
  </si>
  <si>
    <t>Voldoen uw instelling en de vestiging die het project zal gebruiken, aan de criteria van rationalisatie en programmatie?</t>
  </si>
  <si>
    <r>
      <t xml:space="preserve">nee. </t>
    </r>
    <r>
      <rPr>
        <i/>
        <sz val="10"/>
        <rFont val="Calibri"/>
        <family val="2"/>
        <scheme val="minor"/>
      </rPr>
      <t>U komt niet in aanmerking voor een subsidie.</t>
    </r>
  </si>
  <si>
    <t>Kruis aan in welke hoedanigheid u deze subsidieaanvraag indient.</t>
  </si>
  <si>
    <t>Voeg bij dit formulier een bewijs van zakelijk recht of een bewijs van eigendom als u dat nog niet eerder aan 
AGION hebt bezorgd.</t>
  </si>
  <si>
    <t>eigenaar van de gebouwen waar de werken zullen plaatsvinden</t>
  </si>
  <si>
    <t>houder van een zakelijk recht</t>
  </si>
  <si>
    <t>houder van de optie op een zakelijk recht</t>
  </si>
  <si>
    <t>Is er binnen een straal van twee kilometer een beschikbaar schoolgebouw dat volledig onbezet is of dat binnen het schooljaar kan worden vrijgemaakt?</t>
  </si>
  <si>
    <r>
      <t>ja.</t>
    </r>
    <r>
      <rPr>
        <i/>
        <sz val="10"/>
        <rFont val="Calibri"/>
        <family val="2"/>
        <scheme val="minor"/>
      </rPr>
      <t xml:space="preserve"> Ga naar vraag 21.</t>
    </r>
  </si>
  <si>
    <r>
      <t xml:space="preserve">nee. </t>
    </r>
    <r>
      <rPr>
        <i/>
        <sz val="10"/>
        <rFont val="Calibri"/>
        <family val="2"/>
        <scheme val="minor"/>
      </rPr>
      <t>Ga naar vraag 22.</t>
    </r>
  </si>
  <si>
    <t>Vul de gegevens van die instelling in.</t>
  </si>
  <si>
    <t>inrichtende macht of schoolbestuur</t>
  </si>
  <si>
    <t>administratieve zetel</t>
  </si>
  <si>
    <t>beschikbaar gebouw</t>
  </si>
  <si>
    <t>Valt u onder het toepassingsgebied van het decreet open scholen?</t>
  </si>
  <si>
    <t>https://www.agion.be/decreet-over-open-scholen</t>
  </si>
  <si>
    <t>vindt u meer informatie over het toepassingsgebied van</t>
  </si>
  <si>
    <t>het decreet open scholen.</t>
  </si>
  <si>
    <r>
      <t xml:space="preserve">ja. </t>
    </r>
    <r>
      <rPr>
        <b/>
        <sz val="10"/>
        <rFont val="Calibri"/>
        <family val="2"/>
        <scheme val="minor"/>
      </rPr>
      <t>Verklaar u akkoord met de onderstaande voorwaarden door de hokjes aan te kruisen.</t>
    </r>
  </si>
  <si>
    <t>Ik engageer mij om delen van de schoolinfrastructuur, waarvoor ik een reguliere subsidieaanvraag indien, open te stellen voor gebruik door derden volgens de bepalingen in het decreet open scholen. Het engagement betreft de openstelling van de delen van de schoolinfrastructuur die zich in alle redelijkheid lenen tot openstelling na de schooluren.
Uiterlijk bij de actualisatie van de subsidieaanvraag bezorg ik een afdoende onderbouwde motivering over de openstelling, zoals bepaald in het decreet.</t>
  </si>
  <si>
    <t xml:space="preserve">Ik ben ervan op de hoogte dat AGION mijn subsidieaanvraag bij actualisatie niet ontvankelijk zal verklaren en niet zal goedkeuren als ik geen afdoende onderbouwde motivering bezorg en mijn aanvraag niet voldoet aan het decreet open scholen. </t>
  </si>
  <si>
    <t>Aard van de aanvraag</t>
  </si>
  <si>
    <t>Kruis de aard van de aanvraag aan.</t>
  </si>
  <si>
    <r>
      <t xml:space="preserve">Op www.agion.be vindt u wat wordt verstaan onder </t>
    </r>
    <r>
      <rPr>
        <sz val="10"/>
        <rFont val="Calibri"/>
        <family val="2"/>
        <scheme val="minor"/>
      </rPr>
      <t>nieuwbouw</t>
    </r>
    <r>
      <rPr>
        <i/>
        <sz val="10"/>
        <rFont val="Calibri"/>
        <family val="2"/>
        <scheme val="minor"/>
      </rPr>
      <t xml:space="preserve"> en </t>
    </r>
    <r>
      <rPr>
        <sz val="10"/>
        <rFont val="Calibri"/>
        <family val="2"/>
        <scheme val="minor"/>
      </rPr>
      <t>verbouwingswerken</t>
    </r>
    <r>
      <rPr>
        <i/>
        <sz val="10"/>
        <rFont val="Calibri"/>
        <family val="2"/>
        <scheme val="minor"/>
      </rPr>
      <t>.</t>
    </r>
  </si>
  <si>
    <t>nieuwbouw</t>
  </si>
  <si>
    <t>verbouwingswerken</t>
  </si>
  <si>
    <t>Kruis aan in welke infrastructuur de werken worden uitgevoerd.</t>
  </si>
  <si>
    <t>U hoeft deze vraag alleen in te vullen als u deze aanvraag indient via de standaardprocedure of de promotiebouwprocedure die (minstens) betrekking heeft op werken aan gebouwen.</t>
  </si>
  <si>
    <t xml:space="preserve">leslokalen </t>
  </si>
  <si>
    <t>werkplaatsen</t>
  </si>
  <si>
    <t>polyvalente zaal en/of refter</t>
  </si>
  <si>
    <t>administratie en/of ondersteuning</t>
  </si>
  <si>
    <t>sanitair</t>
  </si>
  <si>
    <t>turnzaal en/of sporthal</t>
  </si>
  <si>
    <t>andere ruimte:</t>
  </si>
  <si>
    <t>Omschrijf de geplande werken.</t>
  </si>
  <si>
    <t>Motiveer de geplande werken.</t>
  </si>
  <si>
    <t>Geef daarbij aan dat ze passen in een langetermijnvisie.</t>
  </si>
  <si>
    <t>Wat is de voorziene startdatum van de uitvoering van de werken?</t>
  </si>
  <si>
    <t>Wat is de geplande uitvoeringsperiode van de werken?</t>
  </si>
  <si>
    <t xml:space="preserve">U hoeft deze vraag alleen in te vullen als u deze aanvraag indient via de standaardprocedure. </t>
  </si>
  <si>
    <t>maanden</t>
  </si>
  <si>
    <t>Komen de bovenvermelde werken in aanmerking voor een schadeloosstelling van de verzekering?</t>
  </si>
  <si>
    <r>
      <t xml:space="preserve">ja. </t>
    </r>
    <r>
      <rPr>
        <b/>
        <sz val="10"/>
        <rFont val="Calibri"/>
        <family val="2"/>
        <scheme val="minor"/>
      </rPr>
      <t>Hoeveel bedraagt die schadeloosstelling?</t>
    </r>
  </si>
  <si>
    <t>euro</t>
  </si>
  <si>
    <t>Voeg bij dit formulier een attest van de verzekering.</t>
  </si>
  <si>
    <t>Maakt deze aanvraag deel uit van een project in samenwerking met andere overheden of publieke actoren?</t>
  </si>
  <si>
    <r>
      <t xml:space="preserve">ja. </t>
    </r>
    <r>
      <rPr>
        <i/>
        <sz val="10"/>
        <rFont val="Calibri"/>
        <family val="2"/>
        <scheme val="minor"/>
      </rPr>
      <t>Voeg bij dit formulier een beschrijving van de samenwerkingsvoorwaarden. Ga naar vraag 31.</t>
    </r>
  </si>
  <si>
    <r>
      <t xml:space="preserve">nee. </t>
    </r>
    <r>
      <rPr>
        <i/>
        <sz val="10"/>
        <rFont val="Calibri"/>
        <family val="2"/>
        <scheme val="minor"/>
      </rPr>
      <t>Ga naar vraag 32.</t>
    </r>
  </si>
  <si>
    <t>Welke andere overheden of publieke actoren kennen subsidies toe aan het project?</t>
  </si>
  <si>
    <t>agentschap Onroerend Erfgoed</t>
  </si>
  <si>
    <t>VIPA</t>
  </si>
  <si>
    <t>VGC</t>
  </si>
  <si>
    <t>OVAM</t>
  </si>
  <si>
    <t>andere instantie:</t>
  </si>
  <si>
    <t>Worden er voor deze vestigingsplaats bijkomend plaatsen gecreëerd via dit infrastructuurproject ten opzichte van het aantal leerlingen dat momenteel op deze vestigingsplaats is ingeschreven?</t>
  </si>
  <si>
    <r>
      <t xml:space="preserve">ja. </t>
    </r>
    <r>
      <rPr>
        <i/>
        <sz val="10"/>
        <rFont val="Calibri"/>
        <family val="2"/>
        <scheme val="minor"/>
      </rPr>
      <t>Ga naar vraag 33.</t>
    </r>
  </si>
  <si>
    <r>
      <t xml:space="preserve">nee. </t>
    </r>
    <r>
      <rPr>
        <i/>
        <sz val="10"/>
        <rFont val="Calibri"/>
        <family val="2"/>
        <scheme val="minor"/>
      </rPr>
      <t>Ga naar vraag 34.</t>
    </r>
  </si>
  <si>
    <t>Vul het aantal bijkomende plaatsen in dat wordt gecreëerd via dit infrastructuurproject.</t>
  </si>
  <si>
    <t>bijkomende plaatsen</t>
  </si>
  <si>
    <t>Hoeveel leerlingen zullen de nieuwe of vernieuwde infrastructuur gebruiken?</t>
  </si>
  <si>
    <t xml:space="preserve">Bij een aanvraag voor omgevingswerken, een spoedprocedure of een verkorte procedure hoeft u deze vraag niet in te vullen. </t>
  </si>
  <si>
    <t>leerlingen</t>
  </si>
  <si>
    <t xml:space="preserve">Gegevens bij de actualisatie van uw dossier </t>
  </si>
  <si>
    <t xml:space="preserve">U hoeft deze rubriek alleen in te vullen als AGION u heeft gevraagd om uw dossier te actualiseren. </t>
  </si>
  <si>
    <t>Omschrijf op welke manier het infrastructuurproject aandacht besteedt aan duurzaamheid.</t>
  </si>
  <si>
    <t>Kijk bijvoorbeeld naar energie-efficiëntie, duurzame installaties, comfort en beleving.</t>
  </si>
  <si>
    <t>Berekening van de fysische norm</t>
  </si>
  <si>
    <t>Bij verbouwingswerken met een geraamde kostprijs van minder dan 125.000 euro (exclusief btw) hoeft u vraag 38 tot en met vraag 45 niet in te vullen.</t>
  </si>
  <si>
    <t>Vul het huidige aantal leerlingen in van de vestigingsplaats waar de werken worden uitgevoerd.</t>
  </si>
  <si>
    <t>Op www.agion.be vindt u welke tellingsdatum u moet gebruiken.</t>
  </si>
  <si>
    <t>totaal aantal leerlingen</t>
  </si>
  <si>
    <t>aantal leerlingen in de derde graad of in een hogere cyclus</t>
  </si>
  <si>
    <t>Vul het aantal leerlingen en personeelsleden in dat met de fiets of bromfiets naar school komt.</t>
  </si>
  <si>
    <t>leerlingen en personeelsleden</t>
  </si>
  <si>
    <t>Vul het aantal personeelsleden in dat minstens een halve opdracht vervult.</t>
  </si>
  <si>
    <t>personeelsleden</t>
  </si>
  <si>
    <t>Vul het totale aantal wekelijkse lestijden lichamelijke opvoeding in.</t>
  </si>
  <si>
    <t>lestijden</t>
  </si>
  <si>
    <t>Berekening van de maximale bruto-oppervlakte</t>
  </si>
  <si>
    <t>Vul het aantal wekelijkse lestijden in dat als praktisch vak of als kunstvak wordt georganiseerd voor de eerste graad van het secundair onderwijs.</t>
  </si>
  <si>
    <t>uur</t>
  </si>
  <si>
    <t>m²</t>
  </si>
  <si>
    <t>Vul het aantal wekelijkse lestijden in dat als praktisch vak of als kunstvak in het overeenstemmende studiegebied wordt georganiseerd.</t>
  </si>
  <si>
    <t>auto</t>
  </si>
  <si>
    <t>chemie</t>
  </si>
  <si>
    <t>decoratieve technieken</t>
  </si>
  <si>
    <t>fotografie</t>
  </si>
  <si>
    <t>glastechnieken</t>
  </si>
  <si>
    <t>grafische technieken</t>
  </si>
  <si>
    <t>handel</t>
  </si>
  <si>
    <t>hout</t>
  </si>
  <si>
    <t>juwelen</t>
  </si>
  <si>
    <t>koeling en warmte</t>
  </si>
  <si>
    <t>land- en tuinbouw</t>
  </si>
  <si>
    <t>lichaamsverzorging</t>
  </si>
  <si>
    <t>maritieme opleidingen</t>
  </si>
  <si>
    <t>mechanica-elektriciteit</t>
  </si>
  <si>
    <t>mode</t>
  </si>
  <si>
    <t>muziekinstrumentenbouw</t>
  </si>
  <si>
    <t>optiek</t>
  </si>
  <si>
    <t>orthopedische technieken</t>
  </si>
  <si>
    <t>personenzorg</t>
  </si>
  <si>
    <t>tandtechnieken</t>
  </si>
  <si>
    <t>textiel</t>
  </si>
  <si>
    <t>toerisme</t>
  </si>
  <si>
    <t>voeding</t>
  </si>
  <si>
    <t>ballet</t>
  </si>
  <si>
    <t>beeldende kunst</t>
  </si>
  <si>
    <t>podiumkunsten</t>
  </si>
  <si>
    <t>totaal</t>
  </si>
  <si>
    <t>Vul het aantal leerlingen in dat het praktijkvak bouw of het studiegebied bouw volgt.</t>
  </si>
  <si>
    <t>aantal leerlingen eerste graad</t>
  </si>
  <si>
    <t>lln.</t>
  </si>
  <si>
    <t>aantal leerlingen overige leerjaren</t>
  </si>
  <si>
    <t>totale bruto-oppervlakte</t>
  </si>
  <si>
    <t>Vul het aantal leerlingen in dat het praktijkvak hout of het studiegebied hout volgt.</t>
  </si>
  <si>
    <t>Hieronder vindt u de  berekening van de maximale bruto-oppervlakte waar uw school recht op heeft op basis van de gegevens die u hebt ingevuld bij vraag 38 tot en met 45.</t>
  </si>
  <si>
    <t>Toegelaten oppervlakte voor schoolgebouwen</t>
  </si>
  <si>
    <t>algemene en technische vakken</t>
  </si>
  <si>
    <t>praktijk- en kunstvakken eerste graad</t>
  </si>
  <si>
    <t>praktijk- en kunstvakken overige jaren</t>
  </si>
  <si>
    <t>praktijkruimtes bouw</t>
  </si>
  <si>
    <t>machinewerkplaats hout</t>
  </si>
  <si>
    <t>Toegelaten oppervlakte voor lokalen voor lichamelijke opvoeding (lo)</t>
  </si>
  <si>
    <t>Toegelaten oppervlakte voor genormeerde omgevingswerken</t>
  </si>
  <si>
    <t>som open en overdekte speelplaats</t>
  </si>
  <si>
    <t>overdekte speelplaats</t>
  </si>
  <si>
    <t>fietsenbergplaats</t>
  </si>
  <si>
    <t>parkeer- en manoeuvreerruimte</t>
  </si>
  <si>
    <t>Berekening van de bestaande bruto-oppervlakte</t>
  </si>
  <si>
    <t>Bij verbouwingswerken met een geraamde kostprijs van minder dan 125.000 euro (exclusief btw) hoeft u vraag 48 tot en met vraag 55 niet in te vullen.</t>
  </si>
  <si>
    <t>De bruto-oppervlakte van een gebouw is het geheel van de bruto-oppervlakten van alle vloerniveaus. Meer informatie daarover vindt u op onze website. Voeg de berekeningswijze van de bruto-oppervlakte bij dit formulier.</t>
  </si>
  <si>
    <t>Vul  de gebouwcode, de bruto-oppervlakte en het bouwjaar in van de bestaande schoolgebouwen, met uitsluiting van de lokalen voor lichamelijke opvoeding en de technische lokalen.</t>
  </si>
  <si>
    <t xml:space="preserve">Met de gebouwcode bedoelen we de wijze waarop de gebouwen binnen de school worden aangeduid, bijvoorbeeld blok A, G17. Als de gebouwen in de school geen code of letter hebben, vult u gebouw 1, gebouw 2 ... in. </t>
  </si>
  <si>
    <t>gebouwcode</t>
  </si>
  <si>
    <t>bruto-oppervlakte</t>
  </si>
  <si>
    <t>bouwjaar</t>
  </si>
  <si>
    <t>in aanmerking te nemen bruto-oppervlakte</t>
  </si>
  <si>
    <r>
      <rPr>
        <b/>
        <sz val="10"/>
        <rFont val="Calibri"/>
        <family val="2"/>
        <scheme val="minor"/>
      </rPr>
      <t xml:space="preserve">Als u schoolgebouwen, of een deel ervan, afbreekt of aan de bestemming onttrekt, vul dan voor elk gebouw de gebouwcode en de bruto-oppervlakte in die wordt afgebroken of die aan de bestemming wordt onttrokken.
</t>
    </r>
    <r>
      <rPr>
        <i/>
        <sz val="10"/>
        <rFont val="Calibri"/>
        <family val="2"/>
        <scheme val="minor"/>
      </rPr>
      <t xml:space="preserve">Vermeld ook het bouwjaar. Kruis bij elk gebouw aan of AGION in het verleden subsidies heeft verleend voor de 
aankoop ervan of voor werken eraan. </t>
    </r>
  </si>
  <si>
    <t>gebouw-
code</t>
  </si>
  <si>
    <t>gesubsidieerd door AGION</t>
  </si>
  <si>
    <t>Hier vindt u de bruto-oppervlakte van de schoolgebouwen die in aanmerking wordt genomen.</t>
  </si>
  <si>
    <t>Vul de gebouwcode, de bruto-oppervlakte en het bouwjaar in van de lokalen voor lichamelijke opvoeding.</t>
  </si>
  <si>
    <r>
      <rPr>
        <b/>
        <sz val="10"/>
        <rFont val="Calibri"/>
        <family val="2"/>
        <scheme val="minor"/>
      </rPr>
      <t xml:space="preserve">Vul voor elk lokaal lichamelijke opvoeding de gebouwcode en de bruto-oppervlakte in die wordt afgebroken of die aan de bestemming onttrokken wordt. </t>
    </r>
    <r>
      <rPr>
        <i/>
        <sz val="10"/>
        <rFont val="Calibri"/>
        <family val="2"/>
        <scheme val="minor"/>
      </rPr>
      <t xml:space="preserve">
Kruis bij elk gebouw aan of AGION in het verleden subsidies heeft verleend voor de aankoop ervan of voor werken eraan.</t>
    </r>
  </si>
  <si>
    <t xml:space="preserve">Met de gebouwcode bedoelen we de wijze waarop de gebouwen binnen de school worden aangeduid, bijvoorbeeld blok A, G17. Als de gebouwen in de school geen code of letter hebben, vult u gebouw 1, gebouw 2 ... in.  </t>
  </si>
  <si>
    <t>Hier vindt u de bruto-oppervlakte van de lokalen lo die in aanmerking wordt genomen.</t>
  </si>
  <si>
    <t>Vul de bruto-oppervlakte in van de  bestaande technische lokalen die behouden worden.</t>
  </si>
  <si>
    <t>stookplaats 1</t>
  </si>
  <si>
    <t>stookplaats 2</t>
  </si>
  <si>
    <t>stookplaats 3</t>
  </si>
  <si>
    <t>stookplaats 4</t>
  </si>
  <si>
    <t>hoogspanningscabine</t>
  </si>
  <si>
    <t>machinekamer</t>
  </si>
  <si>
    <t>opslagplaats brandstof</t>
  </si>
  <si>
    <t>andere technische lokalen</t>
  </si>
  <si>
    <t>Vul de netto-oppervlakte in van de genormeerde omgeving die behouden wordt.</t>
  </si>
  <si>
    <t>Oppervlakte en kostprijs van de nieuwbouw</t>
  </si>
  <si>
    <t xml:space="preserve">Vul de kostprijs en de bruto-oppervlakte in. </t>
  </si>
  <si>
    <t>De totale kostprijs van de nieuwbouw, inclusief de kostprijs van de technische lokalen, vult u in bij:
- 'schoolgebouwen' als uw project alleen betrekking heeft op schoolgebouwen;
- 'lokalen lo' als uw project alleen betrekking heeft op lokalen lo.
Als uw project zowel op schoolgebouwen als op lokalen lo betrekking heeft, verdeelt u de totale kostprijs over schoolgebouwen en lokalen lo. Voor de technische lokalen hoeft u dus geen aparte kostprijs in te vullen. Die wordt automatisch berekend op basis van de oppervlakte die u invult voor de technische lokalen.</t>
  </si>
  <si>
    <t xml:space="preserve">De huidige financiële norm (kostprijs per m²) vindt u op </t>
  </si>
  <si>
    <t>www.agion.be/tabel-financi%C3%ABle-norm</t>
  </si>
  <si>
    <t>.</t>
  </si>
  <si>
    <t>kostprijs</t>
  </si>
  <si>
    <t>kostprijs per m²
(indicatief)</t>
  </si>
  <si>
    <t>schoolgebouwen</t>
  </si>
  <si>
    <t>lokalen lo</t>
  </si>
  <si>
    <t>technische lokalen</t>
  </si>
  <si>
    <t>Vul de bruto-oppervlakte en de kostprijs, exclusief btw, in van de genormeerde omgevingswerken.</t>
  </si>
  <si>
    <t>open speelplaats</t>
  </si>
  <si>
    <t>Kostprijs van de niet-genormeerde omgevingswerken</t>
  </si>
  <si>
    <t>Vul de kostprijs, exclusief btw, in van de niet-genormeerde omgevingswerken.</t>
  </si>
  <si>
    <t>Niet-genormeerde omgevingswerken zijn afsluitingen, toegangswegen, groenaanleg en andere omgevingswerken.</t>
  </si>
  <si>
    <t>Oppervlakte en kostprijs van de verbouwingswerken</t>
  </si>
  <si>
    <t>De totale kostprijs van de verbouwingswerken, inclusief de kostprijs van de technische lokalen, vult u in bij:
- 'schoolgebouwen' als uw project alleen betrekking heeft op schoolgebouwen;
- 'lokalen lo' als uw project alleen betrekking heeft op lokalen lo.
Als uw project zowel op schoolgebouwen als op lokalen lo betrekking heeft, verdeelt u de totale kostprijs over schoolgebouwen en lokalen lo. Voor de technische lokalen hoeft u dus geen aparte kostprijs in te vullen. Die wordt automatisch berekend op basis van de oppervlakte die u invult voor de technische lokalen.</t>
  </si>
  <si>
    <t>Berekening van de totale kostprijs</t>
  </si>
  <si>
    <t>Vul de kostprijs van de afbraakwerken en de eerste uitrusting in.</t>
  </si>
  <si>
    <t>Alleen als u bij vraag 49 of 52 een bruto-oppervlakte hebt ingevuld voor een schoolgebouw of een lokaal lo dat volledig of gedeeltelijk afgebroken zal worden, vult u de kostprijs van de afbraakwerken in.
Op basis van de gegevens die u hebt ingevuld bij vraag 56 tot en met 60 en de kostprijs van de afbraakwerken en de eerste uitrusting die u invult, zal de totale kostprijs van uw  project automatisch berekend worden.</t>
  </si>
  <si>
    <t>afbraakwerken</t>
  </si>
  <si>
    <t>nieuwbouw schoolgebouwen</t>
  </si>
  <si>
    <t>nieuwbouw lokalen lo</t>
  </si>
  <si>
    <t>waarvan nieuwbouw technische lokalen</t>
  </si>
  <si>
    <t>nieuwbouw genormeerde omgevingswerken</t>
  </si>
  <si>
    <t>niet-genormeerde omgevingswerken</t>
  </si>
  <si>
    <t>verbouwing schoolgebouwen</t>
  </si>
  <si>
    <t>verbouwing lokalen lo</t>
  </si>
  <si>
    <t>waarvan verbouwing technische lokalen</t>
  </si>
  <si>
    <t>verbouwing genormeerde omgevingswerken</t>
  </si>
  <si>
    <t>eerste uitrusting schoolgebouwen</t>
  </si>
  <si>
    <t>eerste uitrusting lokalen lo</t>
  </si>
  <si>
    <t>eerste uitrusting overdekte speelplaats</t>
  </si>
  <si>
    <t>eerste uitrusting open speelplaats</t>
  </si>
  <si>
    <t>Vergelijkingstabel</t>
  </si>
  <si>
    <t>In de onderstaande tabel vindt u een overzicht van de bestaande bruto-oppervlakte, de bruto-oppervlakte na de werken en de maximale bruto-oppervlakte.</t>
  </si>
  <si>
    <t>bestaande in aanmerking te nemen bruto-oppervlakte</t>
  </si>
  <si>
    <t>bruto- oppervlakte nieuwbouw</t>
  </si>
  <si>
    <t>som van kolom 1 en 2</t>
  </si>
  <si>
    <t>maximaal toegelaten oppervlakte volgens de normen</t>
  </si>
  <si>
    <t>Bij te voegen bewijsstukken</t>
  </si>
  <si>
    <t xml:space="preserve">Verzamel de bewijsstukken die u voor de beantwoording van vraag 19, 22, 29, 30 en 47 bij dit formulier moet voegen. </t>
  </si>
  <si>
    <t>Kruis alle bewijsstukken aan die u bij dit formulier voegt.</t>
  </si>
  <si>
    <t xml:space="preserve">Een inplantingsplan en overzichtsplan hoeft u alleen toe te voegen als u deze aanvraag indient via de standaardprocedure of de promotiebouwprocedure. </t>
  </si>
  <si>
    <t>De engagementsverklaring en de motivatie tot openstelling of onderbouwde vraag voor afwijking hoeft u alleen toe te voegen als deze aanvraag onder het toepassingsgebied van het decreet open scholen valt en uiterlijk bij de actualisatie van uw dossier.</t>
  </si>
  <si>
    <t>een bewijs van zakelijk recht</t>
  </si>
  <si>
    <t>het verzekeringsattest</t>
  </si>
  <si>
    <t>een beschrijving van de voorwaarden voor de samenwerking met andere overheden en publieke actoren</t>
  </si>
  <si>
    <t>een gedetailleerde berekening van de bestaande bruto-oppervlakte</t>
  </si>
  <si>
    <t>een inplantingsplan</t>
  </si>
  <si>
    <t>een overzichtsplan van de bestaande infrastructuur</t>
  </si>
  <si>
    <t>een engagementsverklaring en de motivatie tot openstelling van de schoolinfrastructuur</t>
  </si>
  <si>
    <t>een onderbouwde vraag voor afwijking tot openstelling van de schoolinfrastructuur</t>
  </si>
  <si>
    <t>Ondertekening</t>
  </si>
  <si>
    <t>Vul de onderstaande verklaring in. 
Ik bevestig dat alle gegevens in dit formulier naar waarheid ingevuld zijn. 
Ik ben mij bewust van de mogelijke gevolgen van een eventuele overschrijding van de financiële norm bij vraag 56 en 59 en van de fysische norm bij vraag 62.</t>
  </si>
  <si>
    <t>Alleen leden van de inrichtende macht of gemandateerden kunnen dit formulier ondertekenen.</t>
  </si>
  <si>
    <t>datum</t>
  </si>
  <si>
    <t>handtekening</t>
  </si>
  <si>
    <t>functie</t>
  </si>
  <si>
    <t>Aan wie bezorgt u dit formulier?</t>
  </si>
  <si>
    <r>
      <rPr>
        <i/>
        <sz val="10"/>
        <rFont val="Calibri"/>
        <family val="2"/>
        <scheme val="minor"/>
      </rPr>
      <t>Mail dit formulier met de bijbehorende bewijsstukken naar</t>
    </r>
    <r>
      <rPr>
        <i/>
        <sz val="10"/>
        <color theme="10"/>
        <rFont val="Calibri"/>
        <family val="2"/>
        <scheme val="minor"/>
      </rPr>
      <t xml:space="preserve"> </t>
    </r>
    <r>
      <rPr>
        <i/>
        <u/>
        <sz val="10"/>
        <color theme="10"/>
        <rFont val="Calibri"/>
        <family val="2"/>
        <scheme val="minor"/>
      </rPr>
      <t>rf@agion.be.</t>
    </r>
  </si>
  <si>
    <t xml:space="preserve">Geef dit formulier de volgende gestructureerde bestandsnaam: Aanvraag_Typeprocedure_NaamSchool. 
Hou de naam van de school zo kort mogelijk. </t>
  </si>
  <si>
    <t>Bezorg zowel de Excelversie als een ingescande ondertekende versie.</t>
  </si>
  <si>
    <t>AGION-5707 - 240220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</si>
</sst>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 ##0"/>
    <numFmt numFmtId="165" formatCode="###\ ###\ ##0.00"/>
    <numFmt numFmtId="166" formatCode="###\ ##0"/>
    <numFmt numFmtId="167" formatCode="0000"/>
    <numFmt numFmtId="168" formatCode="d/mm/yyyy;@"/>
    <numFmt numFmtId="169" formatCode="###\ ##0.00"/>
    <numFmt numFmtId="170" formatCode="###\ ###"/>
  </numFmts>
  <fonts count="32" x14ac:knownFonts="1">
    <font>
      <sz val="10"/>
      <color rgb="FF000000"/>
      <name val="Arial"/>
    </font>
    <font>
      <b/>
      <sz val="10"/>
      <name val="Calibri"/>
      <family val="2"/>
    </font>
    <font>
      <i/>
      <sz val="10"/>
      <name val="Calibri"/>
      <family val="2"/>
    </font>
    <font>
      <sz val="10"/>
      <name val="Arial"/>
      <family val="2"/>
    </font>
    <font>
      <b/>
      <sz val="10"/>
      <name val="Calibri"/>
      <family val="2"/>
      <scheme val="minor"/>
    </font>
    <font>
      <sz val="10"/>
      <name val="Calibri"/>
      <family val="2"/>
      <scheme val="minor"/>
    </font>
    <font>
      <i/>
      <sz val="10"/>
      <name val="Calibri"/>
      <family val="2"/>
      <scheme val="minor"/>
    </font>
    <font>
      <b/>
      <sz val="12"/>
      <color indexed="9"/>
      <name val="Calibri"/>
      <family val="2"/>
      <scheme val="minor"/>
    </font>
    <font>
      <sz val="12"/>
      <name val="Calibri"/>
      <family val="2"/>
      <scheme val="minor"/>
    </font>
    <font>
      <sz val="10"/>
      <color theme="1"/>
      <name val="Calibri"/>
      <family val="2"/>
      <scheme val="minor"/>
    </font>
    <font>
      <b/>
      <sz val="11"/>
      <name val="Calibri"/>
      <family val="2"/>
      <scheme val="minor"/>
    </font>
    <font>
      <b/>
      <sz val="10"/>
      <color indexed="9"/>
      <name val="Calibri"/>
      <family val="2"/>
      <scheme val="minor"/>
    </font>
    <font>
      <u/>
      <sz val="10"/>
      <color theme="10"/>
      <name val="Arial"/>
      <family val="2"/>
    </font>
    <font>
      <b/>
      <sz val="18"/>
      <name val="Calibri"/>
      <family val="2"/>
      <scheme val="minor"/>
    </font>
    <font>
      <sz val="6"/>
      <name val="Calibri"/>
      <family val="2"/>
      <scheme val="minor"/>
    </font>
    <font>
      <sz val="8"/>
      <name val="Calibri"/>
      <family val="2"/>
      <scheme val="minor"/>
    </font>
    <font>
      <i/>
      <sz val="8"/>
      <name val="Calibri"/>
      <family val="2"/>
      <scheme val="minor"/>
    </font>
    <font>
      <b/>
      <sz val="8"/>
      <name val="Calibri"/>
      <family val="2"/>
      <scheme val="minor"/>
    </font>
    <font>
      <u/>
      <sz val="10"/>
      <color theme="10"/>
      <name val="Calibri"/>
      <family val="2"/>
      <scheme val="minor"/>
    </font>
    <font>
      <b/>
      <i/>
      <sz val="10"/>
      <name val="Calibri"/>
      <family val="2"/>
      <scheme val="minor"/>
    </font>
    <font>
      <i/>
      <u/>
      <sz val="10"/>
      <color theme="10"/>
      <name val="Calibri"/>
      <family val="2"/>
      <scheme val="minor"/>
    </font>
    <font>
      <sz val="9"/>
      <name val="Calibri"/>
      <family val="2"/>
      <scheme val="minor"/>
    </font>
    <font>
      <sz val="10"/>
      <name val="Courier New"/>
      <family val="3"/>
    </font>
    <font>
      <b/>
      <sz val="12"/>
      <name val="Calibri"/>
      <family val="2"/>
      <scheme val="minor"/>
    </font>
    <font>
      <sz val="10"/>
      <color rgb="FFFF0000"/>
      <name val="Calibri"/>
      <family val="2"/>
      <scheme val="minor"/>
    </font>
    <font>
      <i/>
      <u/>
      <sz val="10"/>
      <color theme="4"/>
      <name val="Calibri"/>
      <family val="2"/>
      <scheme val="minor"/>
    </font>
    <font>
      <b/>
      <sz val="10"/>
      <color theme="1"/>
      <name val="Calibri"/>
      <family val="2"/>
      <scheme val="minor"/>
    </font>
    <font>
      <i/>
      <sz val="10"/>
      <color theme="1"/>
      <name val="Calibri"/>
      <family val="2"/>
      <scheme val="minor"/>
    </font>
    <font>
      <i/>
      <sz val="10"/>
      <color theme="10"/>
      <name val="Calibri"/>
      <family val="2"/>
      <scheme val="minor"/>
    </font>
    <font>
      <sz val="10"/>
      <name val="Calibri"/>
      <family val="2"/>
    </font>
    <font>
      <b/>
      <sz val="10"/>
      <color rgb="FF000000"/>
      <name val="Calibri"/>
      <family val="2"/>
      <scheme val="minor"/>
    </font>
    <font>
      <sz val="10"/>
      <color rgb="FF000000"/>
      <name val="Calibri"/>
      <family val="2"/>
      <scheme val="minor"/>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23"/>
        <bgColor indexed="64"/>
      </patternFill>
    </fill>
    <fill>
      <patternFill patternType="solid">
        <fgColor theme="0" tint="-0.34998626667073579"/>
        <bgColor indexed="64"/>
      </patternFill>
    </fill>
  </fills>
  <borders count="16">
    <border>
      <left/>
      <right/>
      <top/>
      <bottom/>
      <diagonal/>
    </border>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bottom/>
      <diagonal/>
    </border>
  </borders>
  <cellStyleXfs count="3">
    <xf numFmtId="0" fontId="0" fillId="0" borderId="0"/>
    <xf numFmtId="0" fontId="12" fillId="0" borderId="0" applyNumberFormat="0" applyFill="0" applyBorder="0" applyAlignment="0" applyProtection="0"/>
    <xf numFmtId="0" fontId="3" fillId="0" borderId="1"/>
  </cellStyleXfs>
  <cellXfs count="329">
    <xf numFmtId="0" fontId="0" fillId="0" borderId="0" xfId="0"/>
    <xf numFmtId="0" fontId="4" fillId="0" borderId="0" xfId="0" applyFont="1" applyAlignment="1">
      <alignment vertical="top"/>
    </xf>
    <xf numFmtId="2" fontId="5" fillId="0" borderId="1" xfId="0" applyNumberFormat="1" applyFont="1" applyBorder="1" applyAlignment="1">
      <alignment vertical="center"/>
    </xf>
    <xf numFmtId="1" fontId="5" fillId="0" borderId="1" xfId="0" applyNumberFormat="1" applyFont="1" applyBorder="1" applyAlignment="1">
      <alignment vertical="center"/>
    </xf>
    <xf numFmtId="167" fontId="5" fillId="0" borderId="1" xfId="0" applyNumberFormat="1" applyFont="1" applyBorder="1" applyAlignment="1">
      <alignment vertical="center"/>
    </xf>
    <xf numFmtId="0" fontId="4" fillId="0" borderId="0" xfId="0" applyFont="1" applyAlignment="1">
      <alignment horizontal="left" vertical="center"/>
    </xf>
    <xf numFmtId="0" fontId="4" fillId="0" borderId="1" xfId="0" applyFont="1" applyBorder="1" applyAlignment="1">
      <alignment vertical="center" wrapText="1"/>
    </xf>
    <xf numFmtId="0" fontId="10" fillId="0" borderId="0" xfId="0" applyFont="1" applyAlignment="1">
      <alignment vertical="top"/>
    </xf>
    <xf numFmtId="0" fontId="11" fillId="0" borderId="0" xfId="0" applyFont="1" applyAlignment="1">
      <alignment vertical="center"/>
    </xf>
    <xf numFmtId="0" fontId="5"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right" vertical="center" wrapText="1"/>
    </xf>
    <xf numFmtId="0" fontId="5"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4" fillId="0" borderId="0" xfId="0" applyFont="1" applyAlignment="1">
      <alignment vertical="center"/>
    </xf>
    <xf numFmtId="0" fontId="6" fillId="0" borderId="0" xfId="0" applyFont="1" applyAlignment="1">
      <alignment vertical="center"/>
    </xf>
    <xf numFmtId="0" fontId="5" fillId="0" borderId="0" xfId="0" applyFont="1" applyAlignment="1">
      <alignment horizontal="left" vertical="center"/>
    </xf>
    <xf numFmtId="0" fontId="8" fillId="0" borderId="0" xfId="0" applyFont="1" applyAlignment="1">
      <alignment vertical="center"/>
    </xf>
    <xf numFmtId="0" fontId="5" fillId="0" borderId="1" xfId="0" applyFont="1" applyBorder="1" applyAlignment="1">
      <alignment vertical="center"/>
    </xf>
    <xf numFmtId="0" fontId="6" fillId="0" borderId="0" xfId="0" applyFont="1" applyAlignment="1">
      <alignment vertical="top" wrapText="1"/>
    </xf>
    <xf numFmtId="0" fontId="5" fillId="0" borderId="0" xfId="0" applyFont="1" applyAlignment="1">
      <alignment vertical="top"/>
    </xf>
    <xf numFmtId="0" fontId="10" fillId="0" borderId="0" xfId="0" applyFont="1" applyAlignment="1">
      <alignment vertical="center"/>
    </xf>
    <xf numFmtId="0" fontId="5" fillId="0" borderId="0" xfId="0" applyFont="1"/>
    <xf numFmtId="0" fontId="15" fillId="0" borderId="0" xfId="0" applyFont="1" applyAlignment="1">
      <alignment horizontal="center" vertical="top"/>
    </xf>
    <xf numFmtId="0" fontId="16" fillId="0" borderId="0" xfId="0" applyFont="1" applyAlignment="1">
      <alignment vertical="center" wrapText="1"/>
    </xf>
    <xf numFmtId="0" fontId="18" fillId="0" borderId="1" xfId="1" applyFont="1" applyBorder="1" applyAlignment="1">
      <alignment vertical="center"/>
    </xf>
    <xf numFmtId="0" fontId="18" fillId="0" borderId="1" xfId="1" applyFont="1" applyBorder="1" applyAlignment="1">
      <alignment horizontal="center" vertical="top"/>
    </xf>
    <xf numFmtId="0" fontId="6" fillId="0" borderId="0" xfId="0" applyFont="1" applyAlignment="1">
      <alignment horizontal="justify" vertical="center"/>
    </xf>
    <xf numFmtId="0" fontId="5" fillId="0" borderId="0" xfId="0" applyFont="1" applyAlignment="1">
      <alignment horizontal="justify" vertical="center"/>
    </xf>
    <xf numFmtId="0" fontId="4" fillId="0" borderId="0" xfId="0" applyFont="1" applyAlignment="1">
      <alignment horizontal="right" vertical="top"/>
    </xf>
    <xf numFmtId="0" fontId="5" fillId="0" borderId="1" xfId="0" applyFont="1" applyBorder="1" applyAlignment="1" applyProtection="1">
      <alignment vertical="center" wrapText="1"/>
      <protection locked="0"/>
    </xf>
    <xf numFmtId="0" fontId="5" fillId="0" borderId="1" xfId="0" applyFont="1" applyBorder="1" applyAlignment="1" applyProtection="1">
      <alignment vertical="center"/>
      <protection locked="0"/>
    </xf>
    <xf numFmtId="0" fontId="5" fillId="2" borderId="13" xfId="0" applyFont="1" applyFill="1" applyBorder="1" applyAlignment="1" applyProtection="1">
      <alignment horizontal="left" vertical="center" wrapText="1"/>
      <protection locked="0"/>
    </xf>
    <xf numFmtId="0" fontId="5" fillId="2" borderId="13" xfId="0" applyFont="1" applyFill="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164" fontId="5" fillId="0" borderId="1" xfId="0" applyNumberFormat="1" applyFont="1" applyBorder="1" applyAlignment="1" applyProtection="1">
      <alignment horizontal="right" vertical="center"/>
      <protection locked="0"/>
    </xf>
    <xf numFmtId="0" fontId="4" fillId="0" borderId="1" xfId="2" applyFont="1" applyAlignment="1">
      <alignment vertical="top"/>
    </xf>
    <xf numFmtId="0" fontId="5" fillId="0" borderId="1" xfId="2" applyFont="1" applyAlignment="1" applyProtection="1">
      <alignment horizontal="left" vertical="center"/>
      <protection locked="0"/>
    </xf>
    <xf numFmtId="0" fontId="5" fillId="0" borderId="1" xfId="2" applyFont="1" applyAlignment="1">
      <alignment horizontal="left" vertical="center"/>
    </xf>
    <xf numFmtId="0" fontId="5" fillId="0" borderId="1" xfId="2" applyFont="1" applyAlignment="1">
      <alignment vertical="center"/>
    </xf>
    <xf numFmtId="0" fontId="5" fillId="0" borderId="6" xfId="0" applyFont="1" applyBorder="1" applyAlignment="1">
      <alignment vertical="center"/>
    </xf>
    <xf numFmtId="1" fontId="5" fillId="2" borderId="13" xfId="0" applyNumberFormat="1" applyFont="1" applyFill="1" applyBorder="1" applyAlignment="1" applyProtection="1">
      <alignment vertical="center"/>
      <protection locked="0"/>
    </xf>
    <xf numFmtId="1" fontId="5" fillId="2" borderId="13" xfId="0" applyNumberFormat="1" applyFont="1" applyFill="1" applyBorder="1" applyAlignment="1" applyProtection="1">
      <alignment horizontal="center" vertical="center"/>
      <protection locked="0"/>
    </xf>
    <xf numFmtId="1" fontId="5" fillId="0" borderId="1" xfId="0" applyNumberFormat="1" applyFont="1" applyBorder="1" applyAlignment="1" applyProtection="1">
      <alignment vertical="center"/>
      <protection locked="0"/>
    </xf>
    <xf numFmtId="1" fontId="5" fillId="0" borderId="1" xfId="0" applyNumberFormat="1" applyFont="1" applyBorder="1" applyAlignment="1" applyProtection="1">
      <alignment horizontal="center" vertical="center"/>
      <protection locked="0"/>
    </xf>
    <xf numFmtId="0" fontId="4" fillId="0" borderId="0" xfId="0" applyFont="1" applyAlignment="1">
      <alignment horizontal="center" vertical="top"/>
    </xf>
    <xf numFmtId="0" fontId="5" fillId="0" borderId="1" xfId="2" applyFont="1" applyAlignment="1">
      <alignment horizontal="center" vertical="center"/>
    </xf>
    <xf numFmtId="1" fontId="5" fillId="0" borderId="1" xfId="2" applyNumberFormat="1" applyFont="1" applyAlignment="1" applyProtection="1">
      <alignment vertical="center"/>
      <protection locked="0"/>
    </xf>
    <xf numFmtId="0" fontId="7" fillId="0" borderId="0" xfId="0" applyFont="1" applyAlignment="1">
      <alignment vertical="center"/>
    </xf>
    <xf numFmtId="0" fontId="1" fillId="0" borderId="0" xfId="0" applyFont="1" applyAlignment="1" applyProtection="1">
      <alignment horizontal="center" vertical="center" wrapText="1"/>
      <protection locked="0"/>
    </xf>
    <xf numFmtId="0" fontId="1" fillId="0" borderId="0" xfId="0" applyFont="1" applyAlignment="1">
      <alignment horizontal="left" vertical="top" wrapText="1"/>
    </xf>
    <xf numFmtId="0" fontId="9" fillId="0" borderId="1" xfId="0" applyFont="1" applyBorder="1" applyAlignment="1">
      <alignment vertical="center"/>
    </xf>
    <xf numFmtId="0" fontId="9" fillId="0" borderId="0" xfId="0" applyFont="1" applyAlignment="1">
      <alignment vertical="center"/>
    </xf>
    <xf numFmtId="0" fontId="24" fillId="0" borderId="1" xfId="0" applyFont="1" applyBorder="1" applyAlignment="1">
      <alignment vertical="center"/>
    </xf>
    <xf numFmtId="0" fontId="24" fillId="0" borderId="0" xfId="0" applyFont="1" applyAlignment="1">
      <alignment vertical="center"/>
    </xf>
    <xf numFmtId="0" fontId="4" fillId="0" borderId="1" xfId="0" applyFont="1" applyBorder="1" applyAlignment="1">
      <alignment vertical="top"/>
    </xf>
    <xf numFmtId="2" fontId="9" fillId="0" borderId="1" xfId="0" applyNumberFormat="1" applyFont="1" applyBorder="1" applyAlignment="1">
      <alignment vertical="center"/>
    </xf>
    <xf numFmtId="0" fontId="4" fillId="0" borderId="0" xfId="0" applyFont="1" applyAlignment="1">
      <alignment horizontal="left" vertical="top"/>
    </xf>
    <xf numFmtId="0" fontId="5" fillId="0" borderId="0" xfId="0" applyFont="1" applyAlignment="1">
      <alignment horizontal="left" vertical="top" wrapText="1"/>
    </xf>
    <xf numFmtId="0" fontId="25" fillId="0" borderId="0" xfId="0" applyFont="1" applyAlignment="1">
      <alignment horizontal="left" vertical="top" wrapText="1"/>
    </xf>
    <xf numFmtId="0" fontId="5" fillId="0" borderId="1" xfId="2" applyFont="1"/>
    <xf numFmtId="0" fontId="9" fillId="0" borderId="0" xfId="0" applyFont="1" applyAlignment="1">
      <alignment horizontal="right" vertical="center"/>
    </xf>
    <xf numFmtId="0" fontId="24" fillId="0" borderId="0" xfId="0" applyFont="1" applyAlignment="1">
      <alignment horizontal="right" vertical="center"/>
    </xf>
    <xf numFmtId="0" fontId="12" fillId="0" borderId="0" xfId="1" applyAlignment="1">
      <alignment horizontal="justify" vertical="center" wrapText="1"/>
    </xf>
    <xf numFmtId="0" fontId="6" fillId="0" borderId="0" xfId="0" applyFont="1" applyAlignment="1">
      <alignment horizontal="justify" vertical="center" wrapText="1"/>
    </xf>
    <xf numFmtId="0" fontId="20" fillId="0" borderId="0" xfId="1" applyFont="1" applyAlignment="1">
      <alignment vertical="center"/>
    </xf>
    <xf numFmtId="0" fontId="5" fillId="0" borderId="1" xfId="0" applyFont="1" applyBorder="1" applyAlignment="1">
      <alignment horizontal="center" vertical="center"/>
    </xf>
    <xf numFmtId="169" fontId="9" fillId="0" borderId="0" xfId="0" applyNumberFormat="1" applyFont="1" applyAlignment="1">
      <alignment horizontal="right" vertical="center"/>
    </xf>
    <xf numFmtId="0" fontId="5" fillId="3" borderId="13" xfId="0" applyFont="1" applyFill="1" applyBorder="1" applyAlignment="1" applyProtection="1">
      <alignment horizontal="center" vertical="center"/>
      <protection locked="0"/>
    </xf>
    <xf numFmtId="0" fontId="5" fillId="3" borderId="14" xfId="0" applyFont="1" applyFill="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2" borderId="13" xfId="2" applyFont="1" applyFill="1" applyBorder="1" applyAlignment="1" applyProtection="1">
      <alignment horizontal="center" vertical="center" wrapText="1"/>
      <protection locked="0"/>
    </xf>
    <xf numFmtId="0" fontId="5" fillId="2" borderId="13" xfId="2" applyFont="1" applyFill="1" applyBorder="1" applyAlignment="1" applyProtection="1">
      <alignment horizontal="center" vertical="center"/>
      <protection locked="0"/>
    </xf>
    <xf numFmtId="0" fontId="5" fillId="0" borderId="1" xfId="2" applyFont="1" applyAlignment="1" applyProtection="1">
      <alignment horizontal="center" vertical="center"/>
      <protection locked="0"/>
    </xf>
    <xf numFmtId="1" fontId="9" fillId="2" borderId="13" xfId="0" applyNumberFormat="1" applyFont="1" applyFill="1" applyBorder="1" applyAlignment="1" applyProtection="1">
      <alignment horizontal="center" vertical="center"/>
      <protection locked="0"/>
    </xf>
    <xf numFmtId="0" fontId="9" fillId="3" borderId="13" xfId="0" applyFont="1" applyFill="1" applyBorder="1" applyAlignment="1" applyProtection="1">
      <alignment horizontal="center" vertical="center"/>
      <protection locked="0"/>
    </xf>
    <xf numFmtId="164" fontId="9" fillId="0" borderId="1" xfId="0" applyNumberFormat="1" applyFont="1" applyBorder="1" applyAlignment="1" applyProtection="1">
      <alignment horizontal="center" vertical="center"/>
      <protection locked="0"/>
    </xf>
    <xf numFmtId="164" fontId="9" fillId="0" borderId="1" xfId="0" applyNumberFormat="1" applyFont="1" applyBorder="1" applyAlignment="1" applyProtection="1">
      <alignment horizontal="right" vertical="center"/>
      <protection locked="0"/>
    </xf>
    <xf numFmtId="0" fontId="9" fillId="3" borderId="13" xfId="0" applyFont="1" applyFill="1" applyBorder="1" applyAlignment="1" applyProtection="1">
      <alignment vertical="center"/>
      <protection locked="0"/>
    </xf>
    <xf numFmtId="0" fontId="5" fillId="0" borderId="0" xfId="0" applyFont="1" applyAlignment="1" applyProtection="1">
      <alignment vertical="center"/>
      <protection hidden="1"/>
    </xf>
    <xf numFmtId="0" fontId="9" fillId="0" borderId="1" xfId="0" applyFont="1" applyBorder="1" applyAlignment="1" applyProtection="1">
      <alignment vertical="center"/>
      <protection hidden="1"/>
    </xf>
    <xf numFmtId="2" fontId="9" fillId="0" borderId="1" xfId="0" applyNumberFormat="1" applyFont="1" applyBorder="1" applyAlignment="1" applyProtection="1">
      <alignment vertical="center"/>
      <protection hidden="1"/>
    </xf>
    <xf numFmtId="0" fontId="6" fillId="0" borderId="0" xfId="0" applyFont="1" applyAlignment="1">
      <alignment horizontal="justify" vertical="top" wrapText="1"/>
    </xf>
    <xf numFmtId="0" fontId="5" fillId="0" borderId="0" xfId="0" applyFont="1" applyAlignment="1">
      <alignment horizontal="justify" vertical="top" wrapText="1"/>
    </xf>
    <xf numFmtId="0" fontId="20" fillId="0" borderId="0" xfId="1" applyFont="1" applyAlignment="1">
      <alignment horizontal="justify" vertical="top" wrapText="1"/>
    </xf>
    <xf numFmtId="0" fontId="30" fillId="0" borderId="0" xfId="0" applyFont="1"/>
    <xf numFmtId="0" fontId="31" fillId="0" borderId="0" xfId="0" applyFont="1"/>
    <xf numFmtId="0" fontId="30" fillId="0" borderId="0" xfId="0" applyFont="1" applyAlignment="1">
      <alignment horizontal="left"/>
    </xf>
    <xf numFmtId="0" fontId="31" fillId="0" borderId="0" xfId="0" applyFont="1" applyAlignment="1">
      <alignment vertical="center" wrapText="1"/>
    </xf>
    <xf numFmtId="0" fontId="31" fillId="0" borderId="0" xfId="0" applyFont="1" applyAlignment="1">
      <alignment horizontal="left" vertical="center" wrapText="1"/>
    </xf>
    <xf numFmtId="166" fontId="5" fillId="0" borderId="2" xfId="0" applyNumberFormat="1" applyFont="1" applyBorder="1" applyAlignment="1" applyProtection="1">
      <alignment vertical="center"/>
      <protection hidden="1"/>
    </xf>
    <xf numFmtId="166" fontId="5" fillId="0" borderId="3" xfId="0" applyNumberFormat="1" applyFont="1" applyBorder="1" applyAlignment="1" applyProtection="1">
      <alignment vertical="center"/>
      <protection hidden="1"/>
    </xf>
    <xf numFmtId="166" fontId="5" fillId="0" borderId="4" xfId="0" applyNumberFormat="1" applyFont="1" applyBorder="1" applyAlignment="1" applyProtection="1">
      <alignment vertical="center"/>
      <protection hidden="1"/>
    </xf>
    <xf numFmtId="0" fontId="5" fillId="0" borderId="0" xfId="0" applyFont="1" applyAlignment="1">
      <alignment vertical="center"/>
    </xf>
    <xf numFmtId="0" fontId="7" fillId="4" borderId="0" xfId="0" applyFont="1" applyFill="1" applyAlignment="1">
      <alignment vertical="center"/>
    </xf>
    <xf numFmtId="0" fontId="8" fillId="0" borderId="0" xfId="0" applyFont="1" applyAlignment="1">
      <alignment vertical="center"/>
    </xf>
    <xf numFmtId="0" fontId="20" fillId="0" borderId="0" xfId="1" applyFont="1" applyAlignment="1">
      <alignment vertical="center"/>
    </xf>
    <xf numFmtId="0" fontId="6" fillId="0" borderId="0" xfId="1" applyFont="1" applyAlignment="1">
      <alignment vertical="center" wrapText="1"/>
    </xf>
    <xf numFmtId="0" fontId="6" fillId="0" borderId="0" xfId="1" applyFont="1" applyAlignment="1">
      <alignment vertical="center"/>
    </xf>
    <xf numFmtId="0" fontId="4" fillId="0" borderId="0" xfId="0" applyFont="1" applyAlignment="1">
      <alignment horizontal="left" vertical="center" wrapText="1"/>
    </xf>
    <xf numFmtId="0" fontId="6" fillId="0" borderId="0" xfId="0" applyFont="1" applyAlignment="1">
      <alignment vertical="center"/>
    </xf>
    <xf numFmtId="0" fontId="4" fillId="0" borderId="0" xfId="0" applyFont="1" applyAlignment="1">
      <alignment vertical="center"/>
    </xf>
    <xf numFmtId="0" fontId="4" fillId="0" borderId="0" xfId="0" applyFont="1" applyAlignment="1">
      <alignment vertical="center" wrapText="1"/>
    </xf>
    <xf numFmtId="0" fontId="5" fillId="0" borderId="0" xfId="0" applyFont="1" applyAlignment="1">
      <alignment vertical="center" wrapText="1"/>
    </xf>
    <xf numFmtId="0" fontId="5" fillId="0" borderId="1" xfId="2" applyFont="1" applyAlignment="1">
      <alignment vertical="center"/>
    </xf>
    <xf numFmtId="0" fontId="5" fillId="0" borderId="1" xfId="2" applyFont="1" applyAlignment="1">
      <alignment horizontal="left" vertical="center"/>
    </xf>
    <xf numFmtId="0" fontId="6" fillId="0" borderId="0" xfId="0" applyFont="1" applyAlignment="1">
      <alignment horizontal="left" vertical="top" wrapText="1"/>
    </xf>
    <xf numFmtId="0" fontId="5" fillId="0" borderId="0" xfId="0" applyFont="1" applyAlignment="1">
      <alignment horizontal="right" wrapText="1"/>
    </xf>
    <xf numFmtId="0" fontId="9" fillId="0" borderId="0" xfId="0" applyFont="1" applyAlignment="1">
      <alignment horizontal="right"/>
    </xf>
    <xf numFmtId="0" fontId="9" fillId="0" borderId="6" xfId="0" applyFont="1" applyBorder="1" applyAlignment="1">
      <alignment horizontal="right"/>
    </xf>
    <xf numFmtId="0" fontId="5" fillId="0" borderId="0" xfId="0" applyFont="1" applyAlignment="1">
      <alignment horizontal="right" vertical="center"/>
    </xf>
    <xf numFmtId="0" fontId="5" fillId="0" borderId="1" xfId="0" applyFont="1" applyBorder="1" applyAlignment="1">
      <alignment horizontal="left" vertical="center"/>
    </xf>
    <xf numFmtId="0" fontId="5" fillId="0" borderId="6" xfId="0" applyFont="1" applyBorder="1" applyAlignment="1">
      <alignment horizontal="left" vertical="center"/>
    </xf>
    <xf numFmtId="0" fontId="5" fillId="3" borderId="2" xfId="0" applyFont="1" applyFill="1" applyBorder="1" applyAlignment="1" applyProtection="1">
      <alignment horizontal="right" vertical="center" wrapText="1"/>
      <protection locked="0"/>
    </xf>
    <xf numFmtId="0" fontId="5" fillId="3" borderId="3" xfId="0" applyFont="1" applyFill="1" applyBorder="1" applyAlignment="1" applyProtection="1">
      <alignment horizontal="right" vertical="center" wrapText="1"/>
      <protection locked="0"/>
    </xf>
    <xf numFmtId="0" fontId="5" fillId="3" borderId="4" xfId="0" applyFont="1" applyFill="1" applyBorder="1" applyAlignment="1" applyProtection="1">
      <alignment horizontal="right" vertical="center" wrapText="1"/>
      <protection locked="0"/>
    </xf>
    <xf numFmtId="0" fontId="5" fillId="0" borderId="1" xfId="0" applyFont="1" applyBorder="1" applyAlignment="1">
      <alignment vertical="center"/>
    </xf>
    <xf numFmtId="0" fontId="5" fillId="0" borderId="0" xfId="0" applyFont="1" applyAlignment="1">
      <alignment horizontal="right" vertical="center" wrapText="1"/>
    </xf>
    <xf numFmtId="0" fontId="5" fillId="2" borderId="2" xfId="0" applyFont="1" applyFill="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3" fillId="0" borderId="4" xfId="0" applyFont="1" applyBorder="1" applyAlignment="1" applyProtection="1">
      <alignment vertical="center" wrapText="1"/>
      <protection locked="0"/>
    </xf>
    <xf numFmtId="0" fontId="5" fillId="0" borderId="1" xfId="0" applyFont="1" applyBorder="1" applyAlignment="1">
      <alignment horizontal="right" vertical="top" wrapText="1"/>
    </xf>
    <xf numFmtId="0" fontId="5" fillId="2" borderId="7" xfId="0" applyFont="1" applyFill="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6" fillId="0" borderId="0" xfId="0" applyFont="1" applyAlignment="1">
      <alignment horizontal="left" vertical="center" wrapText="1"/>
    </xf>
    <xf numFmtId="0" fontId="31" fillId="0" borderId="0" xfId="0" applyFont="1" applyAlignment="1">
      <alignment horizontal="left" vertical="center"/>
    </xf>
    <xf numFmtId="0" fontId="31" fillId="0" borderId="0" xfId="0" applyFont="1" applyAlignment="1">
      <alignment horizontal="center" vertical="center"/>
    </xf>
    <xf numFmtId="0" fontId="5" fillId="0" borderId="0" xfId="0" applyFont="1" applyAlignment="1">
      <alignment horizontal="left" vertical="center" wrapText="1"/>
    </xf>
    <xf numFmtId="165" fontId="5" fillId="2" borderId="2" xfId="0" applyNumberFormat="1" applyFont="1" applyFill="1" applyBorder="1" applyAlignment="1" applyProtection="1">
      <alignment vertical="center"/>
      <protection locked="0"/>
    </xf>
    <xf numFmtId="165" fontId="5" fillId="2" borderId="3" xfId="0" applyNumberFormat="1" applyFont="1" applyFill="1" applyBorder="1" applyAlignment="1" applyProtection="1">
      <alignment vertical="center"/>
      <protection locked="0"/>
    </xf>
    <xf numFmtId="165" fontId="5" fillId="2" borderId="4" xfId="0" applyNumberFormat="1" applyFont="1" applyFill="1" applyBorder="1" applyAlignment="1" applyProtection="1">
      <alignment vertical="center"/>
      <protection locked="0"/>
    </xf>
    <xf numFmtId="165" fontId="5" fillId="0" borderId="2" xfId="0" applyNumberFormat="1" applyFont="1" applyBorder="1" applyAlignment="1" applyProtection="1">
      <alignment vertical="center"/>
      <protection hidden="1"/>
    </xf>
    <xf numFmtId="165" fontId="5" fillId="0" borderId="3" xfId="0" applyNumberFormat="1" applyFont="1" applyBorder="1" applyAlignment="1" applyProtection="1">
      <alignment vertical="center"/>
      <protection hidden="1"/>
    </xf>
    <xf numFmtId="165" fontId="5" fillId="0" borderId="4" xfId="0" applyNumberFormat="1" applyFont="1" applyBorder="1" applyAlignment="1" applyProtection="1">
      <alignment vertical="center"/>
      <protection hidden="1"/>
    </xf>
    <xf numFmtId="0" fontId="7" fillId="4" borderId="0" xfId="0" applyFont="1" applyFill="1" applyAlignment="1">
      <alignment vertical="center" wrapText="1"/>
    </xf>
    <xf numFmtId="0" fontId="8" fillId="0" borderId="0" xfId="0" applyFont="1" applyAlignment="1">
      <alignment vertical="center" wrapText="1"/>
    </xf>
    <xf numFmtId="0" fontId="6" fillId="0" borderId="0" xfId="0" applyFont="1" applyAlignment="1">
      <alignment vertical="center" wrapText="1"/>
    </xf>
    <xf numFmtId="0" fontId="9" fillId="0" borderId="0" xfId="0" applyFont="1" applyAlignment="1">
      <alignment horizontal="right" vertical="center" wrapText="1"/>
    </xf>
    <xf numFmtId="165" fontId="9" fillId="0" borderId="2" xfId="0" applyNumberFormat="1" applyFont="1" applyBorder="1" applyAlignment="1" applyProtection="1">
      <alignment vertical="center"/>
      <protection hidden="1"/>
    </xf>
    <xf numFmtId="165" fontId="9" fillId="0" borderId="3" xfId="0" applyNumberFormat="1" applyFont="1" applyBorder="1" applyAlignment="1" applyProtection="1">
      <alignment vertical="center"/>
      <protection hidden="1"/>
    </xf>
    <xf numFmtId="165" fontId="9" fillId="0" borderId="4" xfId="0" applyNumberFormat="1" applyFont="1" applyBorder="1" applyAlignment="1" applyProtection="1">
      <alignment vertical="center"/>
      <protection hidden="1"/>
    </xf>
    <xf numFmtId="0" fontId="9" fillId="0" borderId="0" xfId="0" applyFont="1" applyAlignment="1">
      <alignment vertical="center"/>
    </xf>
    <xf numFmtId="0" fontId="27" fillId="0" borderId="0" xfId="0" applyFont="1" applyAlignment="1">
      <alignment horizontal="right" vertical="center" wrapText="1"/>
    </xf>
    <xf numFmtId="0" fontId="6" fillId="0" borderId="0" xfId="0" applyFont="1" applyAlignment="1">
      <alignment horizontal="justify" vertical="center" wrapText="1"/>
    </xf>
    <xf numFmtId="0" fontId="5" fillId="0" borderId="0" xfId="0" applyFont="1" applyAlignment="1">
      <alignment horizontal="justify" vertical="center" wrapText="1"/>
    </xf>
    <xf numFmtId="0" fontId="5" fillId="0" borderId="0" xfId="0" applyFont="1" applyAlignment="1">
      <alignment horizontal="justify" vertical="center"/>
    </xf>
    <xf numFmtId="0" fontId="6" fillId="0" borderId="0" xfId="0" applyFont="1" applyAlignment="1">
      <alignment horizontal="right" vertical="center" wrapText="1"/>
    </xf>
    <xf numFmtId="0" fontId="4" fillId="0" borderId="0" xfId="0" applyFont="1" applyAlignment="1">
      <alignment horizontal="center" vertical="center"/>
    </xf>
    <xf numFmtId="0" fontId="5" fillId="0" borderId="0" xfId="0" applyFont="1" applyAlignment="1">
      <alignment horizontal="center" vertical="center"/>
    </xf>
    <xf numFmtId="166" fontId="5" fillId="2" borderId="2" xfId="0" applyNumberFormat="1" applyFont="1" applyFill="1" applyBorder="1" applyAlignment="1" applyProtection="1">
      <alignment vertical="center"/>
      <protection locked="0"/>
    </xf>
    <xf numFmtId="166" fontId="5" fillId="2" borderId="3" xfId="0" applyNumberFormat="1" applyFont="1" applyFill="1" applyBorder="1" applyAlignment="1" applyProtection="1">
      <alignment vertical="center"/>
      <protection locked="0"/>
    </xf>
    <xf numFmtId="166" fontId="5" fillId="2" borderId="4" xfId="0" applyNumberFormat="1" applyFont="1" applyFill="1" applyBorder="1" applyAlignment="1" applyProtection="1">
      <alignment vertical="center"/>
      <protection locked="0"/>
    </xf>
    <xf numFmtId="0" fontId="5" fillId="0" borderId="5" xfId="0" applyFont="1" applyBorder="1" applyAlignment="1">
      <alignment horizontal="center" vertical="center"/>
    </xf>
    <xf numFmtId="4" fontId="9" fillId="0" borderId="2" xfId="0" applyNumberFormat="1" applyFont="1" applyBorder="1" applyAlignment="1" applyProtection="1">
      <alignment horizontal="right" vertical="center"/>
      <protection hidden="1"/>
    </xf>
    <xf numFmtId="4" fontId="9" fillId="0" borderId="3" xfId="0" applyNumberFormat="1" applyFont="1" applyBorder="1" applyAlignment="1" applyProtection="1">
      <alignment horizontal="right" vertical="center"/>
      <protection hidden="1"/>
    </xf>
    <xf numFmtId="4" fontId="9" fillId="0" borderId="4" xfId="0" applyNumberFormat="1" applyFont="1" applyBorder="1" applyAlignment="1" applyProtection="1">
      <alignment horizontal="right" vertical="center"/>
      <protection hidden="1"/>
    </xf>
    <xf numFmtId="166" fontId="5" fillId="3" borderId="2" xfId="0" applyNumberFormat="1" applyFont="1" applyFill="1" applyBorder="1" applyAlignment="1" applyProtection="1">
      <alignment vertical="center"/>
      <protection locked="0"/>
    </xf>
    <xf numFmtId="166" fontId="5" fillId="3" borderId="3" xfId="0" applyNumberFormat="1" applyFont="1" applyFill="1" applyBorder="1" applyAlignment="1" applyProtection="1">
      <alignment vertical="center"/>
      <protection locked="0"/>
    </xf>
    <xf numFmtId="166" fontId="5" fillId="3" borderId="4" xfId="0" applyNumberFormat="1" applyFont="1" applyFill="1" applyBorder="1" applyAlignment="1" applyProtection="1">
      <alignment vertical="center"/>
      <protection locked="0"/>
    </xf>
    <xf numFmtId="165" fontId="5" fillId="0" borderId="2" xfId="0" applyNumberFormat="1" applyFont="1" applyBorder="1" applyAlignment="1" applyProtection="1">
      <alignment horizontal="right" vertical="center"/>
      <protection hidden="1"/>
    </xf>
    <xf numFmtId="165" fontId="5" fillId="0" borderId="3" xfId="0" applyNumberFormat="1" applyFont="1" applyBorder="1" applyAlignment="1" applyProtection="1">
      <alignment horizontal="right" vertical="center"/>
      <protection hidden="1"/>
    </xf>
    <xf numFmtId="165" fontId="5" fillId="0" borderId="4" xfId="0" applyNumberFormat="1" applyFont="1" applyBorder="1" applyAlignment="1" applyProtection="1">
      <alignment horizontal="right" vertical="center"/>
      <protection hidden="1"/>
    </xf>
    <xf numFmtId="166" fontId="5" fillId="0" borderId="3" xfId="0" applyNumberFormat="1" applyFont="1" applyBorder="1" applyAlignment="1" applyProtection="1">
      <alignment vertical="center"/>
      <protection locked="0"/>
    </xf>
    <xf numFmtId="166" fontId="5" fillId="0" borderId="4" xfId="0" applyNumberFormat="1" applyFont="1" applyBorder="1" applyAlignment="1" applyProtection="1">
      <alignment vertical="center"/>
      <protection locked="0"/>
    </xf>
    <xf numFmtId="0" fontId="18" fillId="0" borderId="0" xfId="1" applyFont="1" applyAlignment="1">
      <alignment horizontal="left" vertical="top" wrapText="1"/>
    </xf>
    <xf numFmtId="0" fontId="4" fillId="0" borderId="0" xfId="0" applyFont="1" applyAlignment="1">
      <alignment horizontal="left" vertical="center"/>
    </xf>
    <xf numFmtId="0" fontId="5" fillId="0" borderId="0" xfId="0" applyFont="1" applyAlignment="1">
      <alignment horizontal="left" vertical="center"/>
    </xf>
    <xf numFmtId="0" fontId="26" fillId="0" borderId="0" xfId="0" applyFont="1" applyAlignment="1">
      <alignment horizontal="left" vertical="center" wrapText="1"/>
    </xf>
    <xf numFmtId="169" fontId="9" fillId="3" borderId="2" xfId="0" applyNumberFormat="1" applyFont="1" applyFill="1" applyBorder="1" applyAlignment="1" applyProtection="1">
      <alignment horizontal="right" vertical="center"/>
      <protection locked="0"/>
    </xf>
    <xf numFmtId="169" fontId="9" fillId="3" borderId="3" xfId="0" applyNumberFormat="1" applyFont="1" applyFill="1" applyBorder="1" applyAlignment="1" applyProtection="1">
      <alignment horizontal="right" vertical="center"/>
      <protection locked="0"/>
    </xf>
    <xf numFmtId="169" fontId="9" fillId="3" borderId="4" xfId="0" applyNumberFormat="1" applyFont="1" applyFill="1" applyBorder="1" applyAlignment="1" applyProtection="1">
      <alignment horizontal="right" vertical="center"/>
      <protection locked="0"/>
    </xf>
    <xf numFmtId="0" fontId="6" fillId="0" borderId="1" xfId="2" applyFont="1" applyAlignment="1">
      <alignment vertical="top" wrapText="1"/>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5" fillId="0" borderId="1" xfId="0" applyFont="1" applyBorder="1" applyAlignment="1">
      <alignment horizontal="left" vertical="center" wrapText="1"/>
    </xf>
    <xf numFmtId="167" fontId="5" fillId="0" borderId="1" xfId="0" applyNumberFormat="1" applyFont="1" applyBorder="1" applyAlignment="1" applyProtection="1">
      <alignment vertical="center"/>
      <protection locked="0"/>
    </xf>
    <xf numFmtId="0" fontId="5" fillId="3" borderId="2"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5" fillId="3" borderId="4" xfId="0" applyFont="1" applyFill="1" applyBorder="1" applyAlignment="1" applyProtection="1">
      <alignment horizontal="center" vertical="center"/>
      <protection locked="0"/>
    </xf>
    <xf numFmtId="166" fontId="5" fillId="2" borderId="2" xfId="0" applyNumberFormat="1" applyFont="1" applyFill="1" applyBorder="1" applyAlignment="1" applyProtection="1">
      <alignment horizontal="center" vertical="center"/>
      <protection locked="0"/>
    </xf>
    <xf numFmtId="166" fontId="5" fillId="2" borderId="3" xfId="0" applyNumberFormat="1" applyFont="1" applyFill="1" applyBorder="1" applyAlignment="1" applyProtection="1">
      <alignment horizontal="center" vertical="center"/>
      <protection locked="0"/>
    </xf>
    <xf numFmtId="166" fontId="5" fillId="2" borderId="4" xfId="0" applyNumberFormat="1" applyFont="1" applyFill="1" applyBorder="1" applyAlignment="1" applyProtection="1">
      <alignment horizontal="center" vertical="center"/>
      <protection locked="0"/>
    </xf>
    <xf numFmtId="1" fontId="5" fillId="2" borderId="2" xfId="0" applyNumberFormat="1" applyFont="1" applyFill="1" applyBorder="1" applyAlignment="1" applyProtection="1">
      <alignment horizontal="center" vertical="center"/>
      <protection locked="0"/>
    </xf>
    <xf numFmtId="1" fontId="5" fillId="2" borderId="3" xfId="0" applyNumberFormat="1" applyFont="1" applyFill="1" applyBorder="1" applyAlignment="1" applyProtection="1">
      <alignment horizontal="center" vertical="center"/>
      <protection locked="0"/>
    </xf>
    <xf numFmtId="1" fontId="5" fillId="2" borderId="4" xfId="0" applyNumberFormat="1" applyFont="1" applyFill="1" applyBorder="1" applyAlignment="1" applyProtection="1">
      <alignment horizontal="center" vertical="center"/>
      <protection locked="0"/>
    </xf>
    <xf numFmtId="166" fontId="5" fillId="0" borderId="2" xfId="0" applyNumberFormat="1" applyFont="1" applyBorder="1" applyAlignment="1" applyProtection="1">
      <alignment horizontal="right" vertical="center"/>
      <protection hidden="1"/>
    </xf>
    <xf numFmtId="166" fontId="5" fillId="0" borderId="3" xfId="0" applyNumberFormat="1" applyFont="1" applyBorder="1" applyAlignment="1" applyProtection="1">
      <alignment horizontal="right" vertical="center"/>
      <protection hidden="1"/>
    </xf>
    <xf numFmtId="166" fontId="5" fillId="0" borderId="4" xfId="0" applyNumberFormat="1" applyFont="1" applyBorder="1" applyAlignment="1" applyProtection="1">
      <alignment horizontal="right" vertical="center"/>
      <protection hidden="1"/>
    </xf>
    <xf numFmtId="0" fontId="4" fillId="0" borderId="0" xfId="0" applyFont="1" applyAlignment="1">
      <alignment vertical="top" wrapText="1"/>
    </xf>
    <xf numFmtId="0" fontId="5" fillId="0" borderId="0" xfId="0" applyFont="1" applyAlignment="1">
      <alignment vertical="top"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166" fontId="9" fillId="0" borderId="2" xfId="0" applyNumberFormat="1" applyFont="1" applyBorder="1" applyAlignment="1" applyProtection="1">
      <alignment vertical="center"/>
      <protection hidden="1"/>
    </xf>
    <xf numFmtId="166" fontId="9" fillId="0" borderId="3" xfId="0" applyNumberFormat="1" applyFont="1" applyBorder="1" applyAlignment="1" applyProtection="1">
      <alignment vertical="center"/>
      <protection hidden="1"/>
    </xf>
    <xf numFmtId="166" fontId="9" fillId="0" borderId="4" xfId="0" applyNumberFormat="1" applyFont="1" applyBorder="1" applyAlignment="1" applyProtection="1">
      <alignment vertical="center"/>
      <protection hidden="1"/>
    </xf>
    <xf numFmtId="0" fontId="9" fillId="0" borderId="1" xfId="0" applyFont="1" applyBorder="1" applyAlignment="1">
      <alignment vertical="center"/>
    </xf>
    <xf numFmtId="0" fontId="6" fillId="0" borderId="1" xfId="2" applyFont="1" applyAlignment="1">
      <alignment horizontal="left" vertical="top" wrapText="1"/>
    </xf>
    <xf numFmtId="0" fontId="6" fillId="0" borderId="1" xfId="2" applyFont="1" applyAlignment="1">
      <alignment horizontal="left" vertical="top"/>
    </xf>
    <xf numFmtId="0" fontId="5" fillId="0" borderId="0" xfId="0" applyFont="1" applyAlignment="1">
      <alignment horizontal="left" vertical="top" wrapText="1"/>
    </xf>
    <xf numFmtId="166" fontId="9" fillId="2" borderId="2" xfId="0" applyNumberFormat="1" applyFont="1" applyFill="1" applyBorder="1" applyAlignment="1" applyProtection="1">
      <alignment horizontal="center" vertical="center"/>
      <protection locked="0"/>
    </xf>
    <xf numFmtId="166" fontId="9" fillId="2" borderId="3" xfId="0" applyNumberFormat="1" applyFont="1" applyFill="1" applyBorder="1" applyAlignment="1" applyProtection="1">
      <alignment horizontal="center" vertical="center"/>
      <protection locked="0"/>
    </xf>
    <xf numFmtId="166" fontId="9" fillId="2" borderId="4" xfId="0" applyNumberFormat="1" applyFont="1" applyFill="1" applyBorder="1" applyAlignment="1" applyProtection="1">
      <alignment horizontal="center" vertical="center"/>
      <protection locked="0"/>
    </xf>
    <xf numFmtId="0" fontId="9" fillId="3" borderId="2" xfId="0" applyFont="1" applyFill="1" applyBorder="1" applyAlignment="1" applyProtection="1">
      <alignment horizontal="center" vertical="center"/>
      <protection locked="0"/>
    </xf>
    <xf numFmtId="0" fontId="9" fillId="3" borderId="3" xfId="0" applyFont="1" applyFill="1" applyBorder="1" applyAlignment="1" applyProtection="1">
      <alignment horizontal="center" vertical="center"/>
      <protection locked="0"/>
    </xf>
    <xf numFmtId="0" fontId="9" fillId="3" borderId="4" xfId="0" applyFont="1" applyFill="1" applyBorder="1" applyAlignment="1" applyProtection="1">
      <alignment horizontal="center" vertical="center"/>
      <protection locked="0"/>
    </xf>
    <xf numFmtId="0" fontId="6" fillId="0" borderId="0" xfId="0" applyFont="1" applyAlignment="1">
      <alignment vertical="top" wrapText="1"/>
    </xf>
    <xf numFmtId="0" fontId="23" fillId="2" borderId="0" xfId="0" applyFont="1" applyFill="1" applyAlignment="1">
      <alignment vertical="center"/>
    </xf>
    <xf numFmtId="1" fontId="5" fillId="2" borderId="2" xfId="0" applyNumberFormat="1" applyFont="1" applyFill="1" applyBorder="1" applyAlignment="1" applyProtection="1">
      <alignment vertical="center"/>
      <protection locked="0"/>
    </xf>
    <xf numFmtId="1" fontId="5" fillId="0" borderId="3" xfId="0" applyNumberFormat="1" applyFont="1" applyBorder="1" applyAlignment="1" applyProtection="1">
      <alignment vertical="center"/>
      <protection locked="0"/>
    </xf>
    <xf numFmtId="1" fontId="5" fillId="0" borderId="4" xfId="0" applyNumberFormat="1" applyFont="1" applyBorder="1" applyAlignment="1" applyProtection="1">
      <alignment vertical="center"/>
      <protection locked="0"/>
    </xf>
    <xf numFmtId="0" fontId="5" fillId="0" borderId="5" xfId="0" applyFont="1" applyBorder="1" applyAlignment="1">
      <alignment vertical="center" wrapText="1"/>
    </xf>
    <xf numFmtId="0" fontId="5" fillId="0" borderId="1" xfId="0" applyFont="1" applyBorder="1" applyAlignment="1">
      <alignment vertical="center" wrapText="1"/>
    </xf>
    <xf numFmtId="0" fontId="2" fillId="0" borderId="0" xfId="0" applyFont="1" applyAlignment="1">
      <alignment horizontal="left" vertical="top" wrapText="1"/>
    </xf>
    <xf numFmtId="0" fontId="29" fillId="5" borderId="13" xfId="0" applyFont="1" applyFill="1" applyBorder="1" applyAlignment="1" applyProtection="1">
      <alignment horizontal="left" vertical="top" wrapText="1"/>
      <protection locked="0"/>
    </xf>
    <xf numFmtId="0" fontId="1" fillId="0" borderId="0" xfId="0" applyFont="1" applyAlignment="1">
      <alignment horizontal="left" vertical="top" wrapText="1"/>
    </xf>
    <xf numFmtId="1" fontId="5" fillId="2" borderId="2" xfId="2" applyNumberFormat="1" applyFont="1" applyFill="1" applyBorder="1" applyAlignment="1" applyProtection="1">
      <alignment horizontal="left" vertical="top"/>
      <protection locked="0"/>
    </xf>
    <xf numFmtId="1" fontId="5" fillId="2" borderId="3" xfId="2" applyNumberFormat="1" applyFont="1" applyFill="1" applyBorder="1" applyAlignment="1" applyProtection="1">
      <alignment horizontal="left" vertical="top"/>
      <protection locked="0"/>
    </xf>
    <xf numFmtId="1" fontId="5" fillId="2" borderId="4" xfId="2" applyNumberFormat="1" applyFont="1" applyFill="1" applyBorder="1" applyAlignment="1" applyProtection="1">
      <alignment horizontal="left" vertical="top"/>
      <protection locked="0"/>
    </xf>
    <xf numFmtId="1" fontId="4" fillId="0" borderId="1" xfId="0" applyNumberFormat="1" applyFont="1" applyBorder="1" applyAlignment="1" applyProtection="1">
      <alignment horizontal="left" vertical="center"/>
      <protection locked="0"/>
    </xf>
    <xf numFmtId="0" fontId="2" fillId="0" borderId="0" xfId="0" applyFont="1" applyAlignment="1">
      <alignment horizontal="left" vertical="center" wrapText="1"/>
    </xf>
    <xf numFmtId="0" fontId="22" fillId="0" borderId="0" xfId="0" applyFont="1" applyAlignment="1">
      <alignment horizontal="left" vertical="center"/>
    </xf>
    <xf numFmtId="0" fontId="5" fillId="3" borderId="2" xfId="0" applyFont="1" applyFill="1" applyBorder="1" applyAlignment="1" applyProtection="1">
      <alignment horizontal="left" vertical="top"/>
      <protection locked="0"/>
    </xf>
    <xf numFmtId="0" fontId="5" fillId="3" borderId="3" xfId="0" applyFont="1" applyFill="1" applyBorder="1" applyAlignment="1" applyProtection="1">
      <alignment horizontal="left" vertical="top"/>
      <protection locked="0"/>
    </xf>
    <xf numFmtId="0" fontId="5" fillId="3" borderId="4" xfId="0" applyFont="1" applyFill="1" applyBorder="1" applyAlignment="1" applyProtection="1">
      <alignment horizontal="left" vertical="top"/>
      <protection locked="0"/>
    </xf>
    <xf numFmtId="0" fontId="5" fillId="2" borderId="7" xfId="0" applyFont="1" applyFill="1" applyBorder="1" applyAlignment="1" applyProtection="1">
      <alignment vertical="top" wrapText="1"/>
      <protection locked="0"/>
    </xf>
    <xf numFmtId="0" fontId="5" fillId="0" borderId="8" xfId="0" applyFont="1" applyBorder="1" applyAlignment="1" applyProtection="1">
      <alignment vertical="top" wrapText="1"/>
      <protection locked="0"/>
    </xf>
    <xf numFmtId="0" fontId="5" fillId="0" borderId="9" xfId="0" applyFont="1" applyBorder="1" applyAlignment="1" applyProtection="1">
      <alignment vertical="top" wrapText="1"/>
      <protection locked="0"/>
    </xf>
    <xf numFmtId="0" fontId="5" fillId="0" borderId="5" xfId="0" applyFont="1" applyBorder="1" applyAlignment="1" applyProtection="1">
      <alignment vertical="top" wrapText="1"/>
      <protection locked="0"/>
    </xf>
    <xf numFmtId="0" fontId="5" fillId="0" borderId="0" xfId="0" applyFont="1" applyAlignment="1" applyProtection="1">
      <alignment vertical="top" wrapText="1"/>
      <protection locked="0"/>
    </xf>
    <xf numFmtId="0" fontId="5" fillId="0" borderId="6" xfId="0" applyFont="1" applyBorder="1" applyAlignment="1" applyProtection="1">
      <alignment vertical="top" wrapText="1"/>
      <protection locked="0"/>
    </xf>
    <xf numFmtId="0" fontId="5" fillId="0" borderId="10" xfId="0" applyFont="1" applyBorder="1" applyAlignment="1" applyProtection="1">
      <alignment vertical="top" wrapText="1"/>
      <protection locked="0"/>
    </xf>
    <xf numFmtId="0" fontId="5" fillId="0" borderId="11" xfId="0" applyFont="1" applyBorder="1" applyAlignment="1" applyProtection="1">
      <alignment vertical="top" wrapText="1"/>
      <protection locked="0"/>
    </xf>
    <xf numFmtId="0" fontId="5" fillId="0" borderId="12" xfId="0" applyFont="1" applyBorder="1" applyAlignment="1" applyProtection="1">
      <alignment vertical="top" wrapText="1"/>
      <protection locked="0"/>
    </xf>
    <xf numFmtId="0" fontId="6" fillId="0" borderId="0" xfId="0" applyFont="1" applyAlignment="1">
      <alignment horizontal="left" vertical="center"/>
    </xf>
    <xf numFmtId="0" fontId="5" fillId="2" borderId="8" xfId="0" applyFont="1" applyFill="1" applyBorder="1" applyAlignment="1" applyProtection="1">
      <alignment horizontal="left" vertical="top" wrapText="1"/>
      <protection locked="0"/>
    </xf>
    <xf numFmtId="0" fontId="5" fillId="2" borderId="9" xfId="0" applyFont="1" applyFill="1" applyBorder="1" applyAlignment="1" applyProtection="1">
      <alignment horizontal="left" vertical="top" wrapText="1"/>
      <protection locked="0"/>
    </xf>
    <xf numFmtId="0" fontId="5" fillId="2" borderId="5" xfId="0" applyFont="1" applyFill="1" applyBorder="1" applyAlignment="1" applyProtection="1">
      <alignment horizontal="left" vertical="top" wrapText="1"/>
      <protection locked="0"/>
    </xf>
    <xf numFmtId="0" fontId="5" fillId="2" borderId="1" xfId="0" applyFont="1" applyFill="1" applyBorder="1" applyAlignment="1" applyProtection="1">
      <alignment horizontal="left" vertical="top" wrapText="1"/>
      <protection locked="0"/>
    </xf>
    <xf numFmtId="0" fontId="5" fillId="2" borderId="6" xfId="0" applyFont="1" applyFill="1" applyBorder="1" applyAlignment="1" applyProtection="1">
      <alignment horizontal="left" vertical="top" wrapText="1"/>
      <protection locked="0"/>
    </xf>
    <xf numFmtId="0" fontId="5" fillId="2" borderId="10" xfId="0" applyFont="1" applyFill="1" applyBorder="1" applyAlignment="1" applyProtection="1">
      <alignment horizontal="left" vertical="top" wrapText="1"/>
      <protection locked="0"/>
    </xf>
    <xf numFmtId="0" fontId="5" fillId="2" borderId="11" xfId="0" applyFont="1" applyFill="1" applyBorder="1" applyAlignment="1" applyProtection="1">
      <alignment horizontal="left" vertical="top" wrapText="1"/>
      <protection locked="0"/>
    </xf>
    <xf numFmtId="0" fontId="5" fillId="2" borderId="12" xfId="0" applyFont="1" applyFill="1" applyBorder="1" applyAlignment="1" applyProtection="1">
      <alignment horizontal="left" vertical="top" wrapText="1"/>
      <protection locked="0"/>
    </xf>
    <xf numFmtId="0" fontId="4" fillId="0" borderId="1" xfId="2" applyFont="1" applyAlignment="1">
      <alignment vertical="center"/>
    </xf>
    <xf numFmtId="0" fontId="5" fillId="0" borderId="6" xfId="0" applyFont="1" applyBorder="1" applyAlignment="1">
      <alignment vertical="center"/>
    </xf>
    <xf numFmtId="1" fontId="5" fillId="3" borderId="13" xfId="0" applyNumberFormat="1" applyFont="1" applyFill="1" applyBorder="1" applyAlignment="1" applyProtection="1">
      <alignment horizontal="center" vertical="center"/>
      <protection locked="0"/>
    </xf>
    <xf numFmtId="1" fontId="5" fillId="0" borderId="1" xfId="0" applyNumberFormat="1" applyFont="1" applyBorder="1" applyAlignment="1" applyProtection="1">
      <alignment horizontal="left" vertical="center"/>
      <protection locked="0"/>
    </xf>
    <xf numFmtId="0" fontId="30" fillId="0" borderId="0" xfId="0" applyFont="1" applyAlignment="1">
      <alignment horizontal="left"/>
    </xf>
    <xf numFmtId="0" fontId="6" fillId="0" borderId="0" xfId="0" applyFont="1" applyAlignment="1">
      <alignment horizontal="justify" vertical="top" wrapText="1"/>
    </xf>
    <xf numFmtId="0" fontId="5" fillId="0" borderId="0" xfId="0" applyFont="1" applyAlignment="1">
      <alignment horizontal="justify" vertical="top" wrapText="1"/>
    </xf>
    <xf numFmtId="0" fontId="31" fillId="0" borderId="0" xfId="0" applyFont="1" applyAlignment="1">
      <alignment horizontal="left" vertical="center" wrapText="1"/>
    </xf>
    <xf numFmtId="0" fontId="20" fillId="0" borderId="0" xfId="1" applyFont="1" applyAlignment="1">
      <alignment horizontal="center" vertical="top" wrapText="1"/>
    </xf>
    <xf numFmtId="0" fontId="5" fillId="2" borderId="2" xfId="0" applyFont="1" applyFill="1" applyBorder="1" applyAlignment="1" applyProtection="1">
      <alignment horizontal="left" vertical="center" wrapText="1"/>
      <protection locked="0"/>
    </xf>
    <xf numFmtId="0" fontId="5" fillId="2" borderId="3" xfId="0"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center" wrapText="1"/>
      <protection locked="0"/>
    </xf>
    <xf numFmtId="0" fontId="5" fillId="3" borderId="2" xfId="0" applyFont="1" applyFill="1" applyBorder="1" applyAlignment="1" applyProtection="1">
      <alignment horizontal="left" vertical="center"/>
      <protection locked="0"/>
    </xf>
    <xf numFmtId="0" fontId="5" fillId="3" borderId="3" xfId="0" applyFont="1" applyFill="1" applyBorder="1" applyAlignment="1" applyProtection="1">
      <alignment horizontal="left" vertical="center"/>
      <protection locked="0"/>
    </xf>
    <xf numFmtId="0" fontId="5" fillId="3" borderId="4" xfId="0" applyFont="1" applyFill="1" applyBorder="1" applyAlignment="1" applyProtection="1">
      <alignment horizontal="left" vertical="center"/>
      <protection locked="0"/>
    </xf>
    <xf numFmtId="0" fontId="5" fillId="2" borderId="7" xfId="0" applyFont="1" applyFill="1" applyBorder="1" applyAlignment="1" applyProtection="1">
      <alignment horizontal="left" vertical="top"/>
      <protection locked="0"/>
    </xf>
    <xf numFmtId="0" fontId="5" fillId="0" borderId="8" xfId="0" applyFont="1" applyBorder="1" applyAlignment="1" applyProtection="1">
      <alignment horizontal="left" vertical="top"/>
      <protection locked="0"/>
    </xf>
    <xf numFmtId="0" fontId="5" fillId="0" borderId="9" xfId="0" applyFont="1" applyBorder="1" applyAlignment="1" applyProtection="1">
      <alignment horizontal="left" vertical="top"/>
      <protection locked="0"/>
    </xf>
    <xf numFmtId="0" fontId="5" fillId="0" borderId="10" xfId="0" applyFont="1" applyBorder="1" applyAlignment="1" applyProtection="1">
      <alignment horizontal="left" vertical="top"/>
      <protection locked="0"/>
    </xf>
    <xf numFmtId="0" fontId="5" fillId="0" borderId="11" xfId="0" applyFont="1" applyBorder="1" applyAlignment="1" applyProtection="1">
      <alignment horizontal="left" vertical="top"/>
      <protection locked="0"/>
    </xf>
    <xf numFmtId="0" fontId="5" fillId="0" borderId="12" xfId="0" applyFont="1" applyBorder="1" applyAlignment="1" applyProtection="1">
      <alignment horizontal="left" vertical="top"/>
      <protection locked="0"/>
    </xf>
    <xf numFmtId="0" fontId="5" fillId="3" borderId="2" xfId="0" applyFont="1" applyFill="1" applyBorder="1" applyAlignment="1" applyProtection="1">
      <alignment horizontal="left" vertical="center" wrapText="1"/>
      <protection locked="0"/>
    </xf>
    <xf numFmtId="0" fontId="5" fillId="3" borderId="2" xfId="0" applyFont="1" applyFill="1" applyBorder="1" applyAlignment="1" applyProtection="1">
      <alignment vertical="center" wrapText="1"/>
      <protection locked="0"/>
    </xf>
    <xf numFmtId="0" fontId="4" fillId="0" borderId="1" xfId="2" applyFont="1" applyAlignment="1">
      <alignment horizontal="left" vertical="center" wrapText="1"/>
    </xf>
    <xf numFmtId="0" fontId="5" fillId="3" borderId="3" xfId="0" applyFont="1" applyFill="1" applyBorder="1" applyAlignment="1" applyProtection="1">
      <alignment horizontal="left" vertical="center" wrapText="1"/>
      <protection locked="0"/>
    </xf>
    <xf numFmtId="0" fontId="5" fillId="3" borderId="4" xfId="0" applyFont="1" applyFill="1" applyBorder="1" applyAlignment="1" applyProtection="1">
      <alignment horizontal="left" vertical="center" wrapText="1"/>
      <protection locked="0"/>
    </xf>
    <xf numFmtId="0" fontId="9" fillId="0" borderId="0" xfId="0" applyFont="1" applyAlignment="1">
      <alignment horizontal="right" vertical="center"/>
    </xf>
    <xf numFmtId="164" fontId="9" fillId="0" borderId="1" xfId="0" applyNumberFormat="1" applyFont="1" applyBorder="1" applyAlignment="1" applyProtection="1">
      <alignment horizontal="center" vertical="center"/>
      <protection locked="0"/>
    </xf>
    <xf numFmtId="164" fontId="9" fillId="0" borderId="6" xfId="0" applyNumberFormat="1" applyFont="1" applyBorder="1" applyAlignment="1" applyProtection="1">
      <alignment horizontal="center" vertical="center"/>
      <protection locked="0"/>
    </xf>
    <xf numFmtId="0" fontId="5" fillId="0" borderId="0" xfId="0" applyFont="1" applyAlignment="1">
      <alignment vertical="top"/>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1" xfId="0" applyFont="1" applyBorder="1" applyAlignment="1">
      <alignment horizontal="right" vertical="center"/>
    </xf>
    <xf numFmtId="0" fontId="5" fillId="2" borderId="2" xfId="0" applyFont="1" applyFill="1" applyBorder="1" applyAlignment="1" applyProtection="1">
      <alignment horizontal="left" vertical="top" wrapText="1"/>
      <protection locked="0"/>
    </xf>
    <xf numFmtId="0" fontId="5" fillId="2" borderId="3" xfId="0" applyFont="1" applyFill="1" applyBorder="1" applyAlignment="1" applyProtection="1">
      <alignment horizontal="left" vertical="top" wrapText="1"/>
      <protection locked="0"/>
    </xf>
    <xf numFmtId="0" fontId="5" fillId="2" borderId="4" xfId="0" applyFont="1" applyFill="1" applyBorder="1" applyAlignment="1" applyProtection="1">
      <alignment horizontal="left" vertical="top" wrapText="1"/>
      <protection locked="0"/>
    </xf>
    <xf numFmtId="0" fontId="21" fillId="3" borderId="2" xfId="0" applyFont="1" applyFill="1" applyBorder="1" applyAlignment="1" applyProtection="1">
      <alignment horizontal="center" vertical="center" wrapText="1"/>
      <protection locked="0"/>
    </xf>
    <xf numFmtId="0" fontId="21" fillId="3" borderId="3" xfId="0" applyFont="1" applyFill="1" applyBorder="1" applyAlignment="1" applyProtection="1">
      <alignment horizontal="center" vertical="center" wrapText="1"/>
      <protection locked="0"/>
    </xf>
    <xf numFmtId="0" fontId="21" fillId="3" borderId="4"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left" vertical="top"/>
      <protection locked="0"/>
    </xf>
    <xf numFmtId="0" fontId="5" fillId="0" borderId="3" xfId="0" applyFont="1" applyBorder="1" applyAlignment="1" applyProtection="1">
      <alignment horizontal="left" vertical="top"/>
      <protection locked="0"/>
    </xf>
    <xf numFmtId="0" fontId="5" fillId="0" borderId="4" xfId="0" applyFont="1" applyBorder="1" applyAlignment="1" applyProtection="1">
      <alignment horizontal="left" vertical="top"/>
      <protection locked="0"/>
    </xf>
    <xf numFmtId="0" fontId="5" fillId="0" borderId="1" xfId="0" applyFont="1" applyBorder="1" applyAlignment="1">
      <alignment horizontal="right" vertical="center" wrapText="1"/>
    </xf>
    <xf numFmtId="0" fontId="5" fillId="3" borderId="2" xfId="0" applyFont="1" applyFill="1" applyBorder="1" applyAlignment="1" applyProtection="1">
      <alignment horizontal="left" vertical="top" wrapText="1"/>
      <protection locked="0"/>
    </xf>
    <xf numFmtId="0" fontId="5" fillId="3" borderId="3" xfId="0" applyFont="1" applyFill="1" applyBorder="1" applyAlignment="1" applyProtection="1">
      <alignment horizontal="left" vertical="top" wrapText="1"/>
      <protection locked="0"/>
    </xf>
    <xf numFmtId="0" fontId="5" fillId="3" borderId="4" xfId="0" applyFont="1" applyFill="1" applyBorder="1" applyAlignment="1" applyProtection="1">
      <alignment horizontal="left" vertical="top" wrapText="1"/>
      <protection locked="0"/>
    </xf>
    <xf numFmtId="165" fontId="5" fillId="2" borderId="2" xfId="2" applyNumberFormat="1" applyFont="1" applyFill="1" applyBorder="1" applyAlignment="1" applyProtection="1">
      <alignment vertical="center"/>
      <protection locked="0"/>
    </xf>
    <xf numFmtId="165" fontId="5" fillId="2" borderId="3" xfId="2" applyNumberFormat="1" applyFont="1" applyFill="1" applyBorder="1" applyAlignment="1" applyProtection="1">
      <alignment vertical="center"/>
      <protection locked="0"/>
    </xf>
    <xf numFmtId="165" fontId="5" fillId="2" borderId="4" xfId="2" applyNumberFormat="1" applyFont="1" applyFill="1" applyBorder="1" applyAlignment="1" applyProtection="1">
      <alignment vertical="center"/>
      <protection locked="0"/>
    </xf>
    <xf numFmtId="0" fontId="4" fillId="0" borderId="0" xfId="0" applyFont="1" applyAlignment="1">
      <alignment horizontal="left" vertical="top"/>
    </xf>
    <xf numFmtId="170" fontId="5" fillId="2" borderId="2" xfId="0" applyNumberFormat="1" applyFont="1" applyFill="1" applyBorder="1" applyAlignment="1" applyProtection="1">
      <alignment vertical="center"/>
      <protection locked="0"/>
    </xf>
    <xf numFmtId="170" fontId="5" fillId="2" borderId="3" xfId="0" applyNumberFormat="1" applyFont="1" applyFill="1" applyBorder="1" applyAlignment="1" applyProtection="1">
      <alignment vertical="center"/>
      <protection locked="0"/>
    </xf>
    <xf numFmtId="170" fontId="5" fillId="2" borderId="4" xfId="0" applyNumberFormat="1" applyFont="1" applyFill="1" applyBorder="1" applyAlignment="1" applyProtection="1">
      <alignment vertical="center"/>
      <protection locked="0"/>
    </xf>
    <xf numFmtId="0" fontId="14" fillId="0" borderId="0" xfId="0" applyFont="1" applyAlignment="1">
      <alignment horizontal="right" vertical="center"/>
    </xf>
    <xf numFmtId="0" fontId="6" fillId="0" borderId="0" xfId="0" applyFont="1" applyAlignment="1">
      <alignment horizontal="right" vertical="center"/>
    </xf>
    <xf numFmtId="0" fontId="19" fillId="0" borderId="0" xfId="0" applyFont="1" applyAlignment="1">
      <alignment horizontal="justify" vertical="center" wrapText="1"/>
    </xf>
    <xf numFmtId="0" fontId="4" fillId="0" borderId="0" xfId="0" applyFont="1" applyAlignment="1">
      <alignment horizontal="justify" vertical="center" wrapText="1"/>
    </xf>
    <xf numFmtId="0" fontId="19" fillId="0" borderId="0" xfId="0" applyFont="1" applyAlignment="1">
      <alignment horizontal="justify" vertical="center"/>
    </xf>
    <xf numFmtId="0" fontId="17" fillId="0" borderId="0" xfId="0" applyFont="1" applyAlignment="1">
      <alignment vertical="center"/>
    </xf>
    <xf numFmtId="0" fontId="13" fillId="0" borderId="1" xfId="0" applyFont="1" applyBorder="1" applyAlignment="1">
      <alignment vertical="center" wrapText="1"/>
    </xf>
    <xf numFmtId="0" fontId="18" fillId="0" borderId="1" xfId="1" applyFont="1" applyBorder="1" applyAlignment="1">
      <alignment horizontal="center" vertical="top"/>
    </xf>
    <xf numFmtId="0" fontId="18" fillId="0" borderId="1" xfId="1" applyFont="1" applyBorder="1" applyAlignment="1">
      <alignment vertical="center"/>
    </xf>
    <xf numFmtId="0" fontId="20" fillId="0" borderId="0" xfId="1" applyFont="1" applyAlignment="1">
      <alignment horizontal="justify" vertical="top" wrapText="1"/>
    </xf>
    <xf numFmtId="168" fontId="5" fillId="0" borderId="7" xfId="0" applyNumberFormat="1" applyFont="1" applyBorder="1" applyAlignment="1" applyProtection="1">
      <alignment vertical="center"/>
      <protection locked="0"/>
    </xf>
    <xf numFmtId="168" fontId="5" fillId="0" borderId="8" xfId="0" applyNumberFormat="1" applyFont="1" applyBorder="1" applyAlignment="1" applyProtection="1">
      <alignment vertical="center"/>
      <protection locked="0"/>
    </xf>
    <xf numFmtId="168" fontId="5" fillId="0" borderId="9" xfId="0" applyNumberFormat="1" applyFont="1" applyBorder="1" applyAlignment="1" applyProtection="1">
      <alignment vertical="center"/>
      <protection locked="0"/>
    </xf>
    <xf numFmtId="168" fontId="5" fillId="0" borderId="10" xfId="0" applyNumberFormat="1" applyFont="1" applyBorder="1" applyAlignment="1" applyProtection="1">
      <alignment vertical="center"/>
      <protection locked="0"/>
    </xf>
    <xf numFmtId="168" fontId="5" fillId="0" borderId="11" xfId="0" applyNumberFormat="1" applyFont="1" applyBorder="1" applyAlignment="1" applyProtection="1">
      <alignment vertical="center"/>
      <protection locked="0"/>
    </xf>
    <xf numFmtId="168" fontId="5" fillId="0" borderId="12" xfId="0" applyNumberFormat="1" applyFont="1" applyBorder="1" applyAlignment="1" applyProtection="1">
      <alignment vertical="center"/>
      <protection locked="0"/>
    </xf>
    <xf numFmtId="0" fontId="5" fillId="0" borderId="1" xfId="0" applyFont="1" applyBorder="1" applyAlignment="1" applyProtection="1">
      <alignment horizontal="left" vertical="center" wrapText="1"/>
      <protection locked="0"/>
    </xf>
    <xf numFmtId="0" fontId="4" fillId="0" borderId="1" xfId="2" applyFont="1" applyAlignment="1">
      <alignment vertical="top" wrapText="1"/>
    </xf>
    <xf numFmtId="0" fontId="5" fillId="0" borderId="1" xfId="2" applyFont="1" applyAlignment="1">
      <alignment vertical="top"/>
    </xf>
    <xf numFmtId="1" fontId="6" fillId="0" borderId="1" xfId="0" applyNumberFormat="1" applyFont="1" applyBorder="1" applyAlignment="1" applyProtection="1">
      <alignment horizontal="left" vertical="center" wrapText="1"/>
      <protection locked="0"/>
    </xf>
    <xf numFmtId="164" fontId="5" fillId="2" borderId="2" xfId="0" applyNumberFormat="1" applyFont="1" applyFill="1" applyBorder="1" applyAlignment="1" applyProtection="1">
      <alignment horizontal="right" vertical="center"/>
      <protection locked="0"/>
    </xf>
    <xf numFmtId="164" fontId="5" fillId="0" borderId="3" xfId="0" applyNumberFormat="1" applyFont="1" applyBorder="1" applyAlignment="1" applyProtection="1">
      <alignment horizontal="right" vertical="center"/>
      <protection locked="0"/>
    </xf>
    <xf numFmtId="164" fontId="5" fillId="0" borderId="4" xfId="0" applyNumberFormat="1" applyFont="1" applyBorder="1" applyAlignment="1" applyProtection="1">
      <alignment horizontal="right" vertical="center"/>
      <protection locked="0"/>
    </xf>
    <xf numFmtId="0" fontId="4" fillId="0" borderId="1" xfId="2" applyFont="1" applyAlignment="1">
      <alignment horizontal="left" vertical="top" wrapText="1"/>
    </xf>
  </cellXfs>
  <cellStyles count="3">
    <cellStyle name="Hyperlink" xfId="1" builtinId="8"/>
    <cellStyle name="Standaard" xfId="0" builtinId="0"/>
    <cellStyle name="Standaard 2" xfId="2" xr:uid="{374E5D09-8E3C-4046-BF01-F49B489A76C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26</xdr:col>
      <xdr:colOff>38100</xdr:colOff>
      <xdr:row>710</xdr:row>
      <xdr:rowOff>9525</xdr:rowOff>
    </xdr:from>
    <xdr:ext cx="142875" cy="209550"/>
    <xdr:sp macro="" textlink="">
      <xdr:nvSpPr>
        <xdr:cNvPr id="3" name="Shape 3">
          <a:extLst>
            <a:ext uri="{FF2B5EF4-FFF2-40B4-BE49-F238E27FC236}">
              <a16:creationId xmlns:a16="http://schemas.microsoft.com/office/drawing/2014/main" id="{00000000-0008-0000-0000-000003000000}"/>
            </a:ext>
          </a:extLst>
        </xdr:cNvPr>
        <xdr:cNvSpPr txBox="1"/>
      </xdr:nvSpPr>
      <xdr:spPr>
        <a:xfrm>
          <a:off x="5279325" y="3679988"/>
          <a:ext cx="133350" cy="2000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63</xdr:col>
      <xdr:colOff>695325</xdr:colOff>
      <xdr:row>14</xdr:row>
      <xdr:rowOff>57150</xdr:rowOff>
    </xdr:from>
    <xdr:ext cx="184731" cy="264560"/>
    <xdr:sp macro="" textlink="">
      <xdr:nvSpPr>
        <xdr:cNvPr id="4" name="Tekstvak 3">
          <a:extLst>
            <a:ext uri="{FF2B5EF4-FFF2-40B4-BE49-F238E27FC236}">
              <a16:creationId xmlns:a16="http://schemas.microsoft.com/office/drawing/2014/main" id="{00000000-0008-0000-0000-000004000000}"/>
            </a:ext>
          </a:extLst>
        </xdr:cNvPr>
        <xdr:cNvSpPr txBox="1"/>
      </xdr:nvSpPr>
      <xdr:spPr>
        <a:xfrm>
          <a:off x="13706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BE" sz="1100"/>
        </a:p>
      </xdr:txBody>
    </xdr:sp>
    <xdr:clientData/>
  </xdr:oneCellAnchor>
  <mc:AlternateContent xmlns:mc="http://schemas.openxmlformats.org/markup-compatibility/2006">
    <mc:Choice xmlns:a14="http://schemas.microsoft.com/office/drawing/2010/main" Requires="a14">
      <xdr:twoCellAnchor editAs="oneCell">
        <xdr:from>
          <xdr:col>0</xdr:col>
          <xdr:colOff>160020</xdr:colOff>
          <xdr:row>29</xdr:row>
          <xdr:rowOff>182880</xdr:rowOff>
        </xdr:from>
        <xdr:to>
          <xdr:col>2</xdr:col>
          <xdr:colOff>121920</xdr:colOff>
          <xdr:row>32</xdr:row>
          <xdr:rowOff>0</xdr:rowOff>
        </xdr:to>
        <xdr:sp macro="" textlink="">
          <xdr:nvSpPr>
            <xdr:cNvPr id="1026" name="RB_OnderwijsNet_Vrij"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29</xdr:row>
          <xdr:rowOff>182880</xdr:rowOff>
        </xdr:from>
        <xdr:to>
          <xdr:col>16</xdr:col>
          <xdr:colOff>121920</xdr:colOff>
          <xdr:row>32</xdr:row>
          <xdr:rowOff>0</xdr:rowOff>
        </xdr:to>
        <xdr:sp macro="" textlink="">
          <xdr:nvSpPr>
            <xdr:cNvPr id="1027" name="RB_OnderwijsNet_Gem"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29</xdr:row>
          <xdr:rowOff>182880</xdr:rowOff>
        </xdr:from>
        <xdr:to>
          <xdr:col>30</xdr:col>
          <xdr:colOff>121920</xdr:colOff>
          <xdr:row>32</xdr:row>
          <xdr:rowOff>0</xdr:rowOff>
        </xdr:to>
        <xdr:sp macro="" textlink="">
          <xdr:nvSpPr>
            <xdr:cNvPr id="1028" name="RB_OnderwijsNet_Prov"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42</xdr:row>
          <xdr:rowOff>0</xdr:rowOff>
        </xdr:from>
        <xdr:to>
          <xdr:col>2</xdr:col>
          <xdr:colOff>121920</xdr:colOff>
          <xdr:row>44</xdr:row>
          <xdr:rowOff>7620</xdr:rowOff>
        </xdr:to>
        <xdr:sp macro="" textlink="">
          <xdr:nvSpPr>
            <xdr:cNvPr id="1029" name="RB_Standaardprocedure"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44</xdr:row>
          <xdr:rowOff>0</xdr:rowOff>
        </xdr:from>
        <xdr:to>
          <xdr:col>2</xdr:col>
          <xdr:colOff>121920</xdr:colOff>
          <xdr:row>46</xdr:row>
          <xdr:rowOff>0</xdr:rowOff>
        </xdr:to>
        <xdr:sp macro="" textlink="">
          <xdr:nvSpPr>
            <xdr:cNvPr id="1032" name="RB_Verkorteprocedure"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64</xdr:row>
          <xdr:rowOff>7620</xdr:rowOff>
        </xdr:from>
        <xdr:to>
          <xdr:col>2</xdr:col>
          <xdr:colOff>0</xdr:colOff>
          <xdr:row>66</xdr:row>
          <xdr:rowOff>60960</xdr:rowOff>
        </xdr:to>
        <xdr:sp macro="" textlink="">
          <xdr:nvSpPr>
            <xdr:cNvPr id="1033" name="RB_Op_Wachtlijst_True"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66</xdr:row>
          <xdr:rowOff>0</xdr:rowOff>
        </xdr:from>
        <xdr:to>
          <xdr:col>2</xdr:col>
          <xdr:colOff>121920</xdr:colOff>
          <xdr:row>67</xdr:row>
          <xdr:rowOff>99060</xdr:rowOff>
        </xdr:to>
        <xdr:sp macro="" textlink="">
          <xdr:nvSpPr>
            <xdr:cNvPr id="1034" name="RB_Op_Wachtlijst_False"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166</xdr:row>
          <xdr:rowOff>350520</xdr:rowOff>
        </xdr:from>
        <xdr:to>
          <xdr:col>2</xdr:col>
          <xdr:colOff>121920</xdr:colOff>
          <xdr:row>167</xdr:row>
          <xdr:rowOff>175260</xdr:rowOff>
        </xdr:to>
        <xdr:sp macro="" textlink="">
          <xdr:nvSpPr>
            <xdr:cNvPr id="1035" name="RB_CritRationalisatieProgr_True"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168</xdr:row>
          <xdr:rowOff>22860</xdr:rowOff>
        </xdr:from>
        <xdr:to>
          <xdr:col>2</xdr:col>
          <xdr:colOff>121920</xdr:colOff>
          <xdr:row>169</xdr:row>
          <xdr:rowOff>175260</xdr:rowOff>
        </xdr:to>
        <xdr:sp macro="" textlink="">
          <xdr:nvSpPr>
            <xdr:cNvPr id="1036" name="RB_CritRationalisatieProgr_F"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174</xdr:row>
          <xdr:rowOff>0</xdr:rowOff>
        </xdr:from>
        <xdr:to>
          <xdr:col>2</xdr:col>
          <xdr:colOff>121920</xdr:colOff>
          <xdr:row>175</xdr:row>
          <xdr:rowOff>160020</xdr:rowOff>
        </xdr:to>
        <xdr:sp macro="" textlink="">
          <xdr:nvSpPr>
            <xdr:cNvPr id="1037" name="CB_Eigenaar"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175</xdr:row>
          <xdr:rowOff>152400</xdr:rowOff>
        </xdr:from>
        <xdr:to>
          <xdr:col>2</xdr:col>
          <xdr:colOff>121920</xdr:colOff>
          <xdr:row>177</xdr:row>
          <xdr:rowOff>137160</xdr:rowOff>
        </xdr:to>
        <xdr:sp macro="" textlink="">
          <xdr:nvSpPr>
            <xdr:cNvPr id="1038" name="CB_HouderZakelijkRecht"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177</xdr:row>
          <xdr:rowOff>152400</xdr:rowOff>
        </xdr:from>
        <xdr:to>
          <xdr:col>2</xdr:col>
          <xdr:colOff>121920</xdr:colOff>
          <xdr:row>180</xdr:row>
          <xdr:rowOff>0</xdr:rowOff>
        </xdr:to>
        <xdr:sp macro="" textlink="">
          <xdr:nvSpPr>
            <xdr:cNvPr id="1039" name="CB_HouderOptieZakelijkRecht"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183</xdr:row>
          <xdr:rowOff>0</xdr:rowOff>
        </xdr:from>
        <xdr:to>
          <xdr:col>2</xdr:col>
          <xdr:colOff>121920</xdr:colOff>
          <xdr:row>184</xdr:row>
          <xdr:rowOff>175260</xdr:rowOff>
        </xdr:to>
        <xdr:sp macro="" textlink="">
          <xdr:nvSpPr>
            <xdr:cNvPr id="1040" name="RB_BeschikSchoolgebVrij_True"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185</xdr:row>
          <xdr:rowOff>68580</xdr:rowOff>
        </xdr:from>
        <xdr:to>
          <xdr:col>2</xdr:col>
          <xdr:colOff>121920</xdr:colOff>
          <xdr:row>186</xdr:row>
          <xdr:rowOff>175260</xdr:rowOff>
        </xdr:to>
        <xdr:sp macro="" textlink="">
          <xdr:nvSpPr>
            <xdr:cNvPr id="1041" name="RB_BeschikSchoolgebVrij_False"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230</xdr:row>
          <xdr:rowOff>0</xdr:rowOff>
        </xdr:from>
        <xdr:to>
          <xdr:col>2</xdr:col>
          <xdr:colOff>121920</xdr:colOff>
          <xdr:row>231</xdr:row>
          <xdr:rowOff>144780</xdr:rowOff>
        </xdr:to>
        <xdr:sp macro="" textlink="">
          <xdr:nvSpPr>
            <xdr:cNvPr id="1042" name="CB_Nieuwbouw"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231</xdr:row>
          <xdr:rowOff>152400</xdr:rowOff>
        </xdr:from>
        <xdr:to>
          <xdr:col>2</xdr:col>
          <xdr:colOff>121920</xdr:colOff>
          <xdr:row>233</xdr:row>
          <xdr:rowOff>137160</xdr:rowOff>
        </xdr:to>
        <xdr:sp macro="" textlink="">
          <xdr:nvSpPr>
            <xdr:cNvPr id="1043" name="CB_Verbouwingswerken"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33</xdr:row>
          <xdr:rowOff>182880</xdr:rowOff>
        </xdr:from>
        <xdr:to>
          <xdr:col>2</xdr:col>
          <xdr:colOff>106680</xdr:colOff>
          <xdr:row>36</xdr:row>
          <xdr:rowOff>0</xdr:rowOff>
        </xdr:to>
        <xdr:sp macro="" textlink="">
          <xdr:nvSpPr>
            <xdr:cNvPr id="1044" name="RB_Prov_Ant"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35</xdr:row>
          <xdr:rowOff>152400</xdr:rowOff>
        </xdr:from>
        <xdr:to>
          <xdr:col>2</xdr:col>
          <xdr:colOff>121920</xdr:colOff>
          <xdr:row>37</xdr:row>
          <xdr:rowOff>160020</xdr:rowOff>
        </xdr:to>
        <xdr:sp macro="" textlink="">
          <xdr:nvSpPr>
            <xdr:cNvPr id="1045" name="RB_Prov_BHG"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763</xdr:row>
          <xdr:rowOff>7620</xdr:rowOff>
        </xdr:from>
        <xdr:to>
          <xdr:col>2</xdr:col>
          <xdr:colOff>137160</xdr:colOff>
          <xdr:row>763</xdr:row>
          <xdr:rowOff>137160</xdr:rowOff>
        </xdr:to>
        <xdr:sp macro="" textlink="">
          <xdr:nvSpPr>
            <xdr:cNvPr id="1046" name="CB_BewijsstukZakelijkRechtJN"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33</xdr:row>
          <xdr:rowOff>182880</xdr:rowOff>
        </xdr:from>
        <xdr:to>
          <xdr:col>16</xdr:col>
          <xdr:colOff>121920</xdr:colOff>
          <xdr:row>36</xdr:row>
          <xdr:rowOff>0</xdr:rowOff>
        </xdr:to>
        <xdr:sp macro="" textlink="">
          <xdr:nvSpPr>
            <xdr:cNvPr id="1047" name="RB_Prov_Lim"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35</xdr:row>
          <xdr:rowOff>152400</xdr:rowOff>
        </xdr:from>
        <xdr:to>
          <xdr:col>16</xdr:col>
          <xdr:colOff>121920</xdr:colOff>
          <xdr:row>37</xdr:row>
          <xdr:rowOff>160020</xdr:rowOff>
        </xdr:to>
        <xdr:sp macro="" textlink="">
          <xdr:nvSpPr>
            <xdr:cNvPr id="1048" name="RB_Prov_OV"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33</xdr:row>
          <xdr:rowOff>182880</xdr:rowOff>
        </xdr:from>
        <xdr:to>
          <xdr:col>30</xdr:col>
          <xdr:colOff>121920</xdr:colOff>
          <xdr:row>36</xdr:row>
          <xdr:rowOff>0</xdr:rowOff>
        </xdr:to>
        <xdr:sp macro="" textlink="">
          <xdr:nvSpPr>
            <xdr:cNvPr id="1049" name="RB_Prov_VB"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35</xdr:row>
          <xdr:rowOff>152400</xdr:rowOff>
        </xdr:from>
        <xdr:to>
          <xdr:col>30</xdr:col>
          <xdr:colOff>121920</xdr:colOff>
          <xdr:row>37</xdr:row>
          <xdr:rowOff>160020</xdr:rowOff>
        </xdr:to>
        <xdr:sp macro="" textlink="">
          <xdr:nvSpPr>
            <xdr:cNvPr id="1050" name="RB_Prov_WV"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48</xdr:row>
          <xdr:rowOff>7620</xdr:rowOff>
        </xdr:from>
        <xdr:to>
          <xdr:col>2</xdr:col>
          <xdr:colOff>137160</xdr:colOff>
          <xdr:row>50</xdr:row>
          <xdr:rowOff>7620</xdr:rowOff>
        </xdr:to>
        <xdr:sp macro="" textlink="">
          <xdr:nvSpPr>
            <xdr:cNvPr id="1051" name="RB_Spoedprocedure"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57</xdr:row>
          <xdr:rowOff>160020</xdr:rowOff>
        </xdr:from>
        <xdr:to>
          <xdr:col>2</xdr:col>
          <xdr:colOff>121920</xdr:colOff>
          <xdr:row>59</xdr:row>
          <xdr:rowOff>7620</xdr:rowOff>
        </xdr:to>
        <xdr:sp macro="" textlink="">
          <xdr:nvSpPr>
            <xdr:cNvPr id="1052" name="RB_Diko_True"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59</xdr:row>
          <xdr:rowOff>0</xdr:rowOff>
        </xdr:from>
        <xdr:to>
          <xdr:col>2</xdr:col>
          <xdr:colOff>121920</xdr:colOff>
          <xdr:row>61</xdr:row>
          <xdr:rowOff>7620</xdr:rowOff>
        </xdr:to>
        <xdr:sp macro="" textlink="">
          <xdr:nvSpPr>
            <xdr:cNvPr id="1053" name="RB_Diko_False"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119</xdr:row>
          <xdr:rowOff>160020</xdr:rowOff>
        </xdr:from>
        <xdr:to>
          <xdr:col>2</xdr:col>
          <xdr:colOff>121920</xdr:colOff>
          <xdr:row>122</xdr:row>
          <xdr:rowOff>0</xdr:rowOff>
        </xdr:to>
        <xdr:sp macro="" textlink="">
          <xdr:nvSpPr>
            <xdr:cNvPr id="1054" name="RB_Samen_Met_Andere_IM_False"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126</xdr:row>
          <xdr:rowOff>0</xdr:rowOff>
        </xdr:from>
        <xdr:to>
          <xdr:col>2</xdr:col>
          <xdr:colOff>121920</xdr:colOff>
          <xdr:row>127</xdr:row>
          <xdr:rowOff>175260</xdr:rowOff>
        </xdr:to>
        <xdr:sp macro="" textlink="">
          <xdr:nvSpPr>
            <xdr:cNvPr id="1055" name="RB_CoordinerendeMacht_True"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127</xdr:row>
          <xdr:rowOff>160020</xdr:rowOff>
        </xdr:from>
        <xdr:to>
          <xdr:col>2</xdr:col>
          <xdr:colOff>121920</xdr:colOff>
          <xdr:row>129</xdr:row>
          <xdr:rowOff>175260</xdr:rowOff>
        </xdr:to>
        <xdr:sp macro="" textlink="">
          <xdr:nvSpPr>
            <xdr:cNvPr id="1056" name="RB_CoordinerendeMacht_False"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118</xdr:row>
          <xdr:rowOff>0</xdr:rowOff>
        </xdr:from>
        <xdr:to>
          <xdr:col>2</xdr:col>
          <xdr:colOff>114300</xdr:colOff>
          <xdr:row>121</xdr:row>
          <xdr:rowOff>0</xdr:rowOff>
        </xdr:to>
        <xdr:sp macro="" textlink="">
          <xdr:nvSpPr>
            <xdr:cNvPr id="1057" name="RB_Samen_Met_Andere_IM_True"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158</xdr:row>
          <xdr:rowOff>0</xdr:rowOff>
        </xdr:from>
        <xdr:to>
          <xdr:col>2</xdr:col>
          <xdr:colOff>121920</xdr:colOff>
          <xdr:row>159</xdr:row>
          <xdr:rowOff>160020</xdr:rowOff>
        </xdr:to>
        <xdr:sp macro="" textlink="">
          <xdr:nvSpPr>
            <xdr:cNvPr id="1058" name="CB_Samen_Met_Andere_OI_True"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160</xdr:row>
          <xdr:rowOff>0</xdr:rowOff>
        </xdr:from>
        <xdr:to>
          <xdr:col>2</xdr:col>
          <xdr:colOff>121920</xdr:colOff>
          <xdr:row>162</xdr:row>
          <xdr:rowOff>38100</xdr:rowOff>
        </xdr:to>
        <xdr:sp macro="" textlink="">
          <xdr:nvSpPr>
            <xdr:cNvPr id="1059" name="CB_Samen_Met_Andere_OI_False"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310</xdr:row>
          <xdr:rowOff>0</xdr:rowOff>
        </xdr:from>
        <xdr:to>
          <xdr:col>2</xdr:col>
          <xdr:colOff>7620</xdr:colOff>
          <xdr:row>312</xdr:row>
          <xdr:rowOff>30480</xdr:rowOff>
        </xdr:to>
        <xdr:sp macro="" textlink="">
          <xdr:nvSpPr>
            <xdr:cNvPr id="1060" name="RB_SamenWerking_OV_PS_True"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312</xdr:row>
          <xdr:rowOff>30480</xdr:rowOff>
        </xdr:from>
        <xdr:to>
          <xdr:col>2</xdr:col>
          <xdr:colOff>121920</xdr:colOff>
          <xdr:row>313</xdr:row>
          <xdr:rowOff>7620</xdr:rowOff>
        </xdr:to>
        <xdr:sp macro="" textlink="">
          <xdr:nvSpPr>
            <xdr:cNvPr id="1061" name="RB_SamenWerking_OV_PS_False"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315</xdr:row>
          <xdr:rowOff>0</xdr:rowOff>
        </xdr:from>
        <xdr:to>
          <xdr:col>2</xdr:col>
          <xdr:colOff>121920</xdr:colOff>
          <xdr:row>316</xdr:row>
          <xdr:rowOff>160020</xdr:rowOff>
        </xdr:to>
        <xdr:sp macro="" textlink="">
          <xdr:nvSpPr>
            <xdr:cNvPr id="1062" name="CB_Dienst_Onr_Erfgoed"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317</xdr:row>
          <xdr:rowOff>0</xdr:rowOff>
        </xdr:from>
        <xdr:to>
          <xdr:col>2</xdr:col>
          <xdr:colOff>121920</xdr:colOff>
          <xdr:row>318</xdr:row>
          <xdr:rowOff>160020</xdr:rowOff>
        </xdr:to>
        <xdr:sp macro="" textlink="">
          <xdr:nvSpPr>
            <xdr:cNvPr id="1063" name="CB_VIPA"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319</xdr:row>
          <xdr:rowOff>0</xdr:rowOff>
        </xdr:from>
        <xdr:to>
          <xdr:col>2</xdr:col>
          <xdr:colOff>121920</xdr:colOff>
          <xdr:row>321</xdr:row>
          <xdr:rowOff>7620</xdr:rowOff>
        </xdr:to>
        <xdr:sp macro="" textlink="">
          <xdr:nvSpPr>
            <xdr:cNvPr id="1064" name="CB_VGC"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323</xdr:row>
          <xdr:rowOff>0</xdr:rowOff>
        </xdr:from>
        <xdr:to>
          <xdr:col>2</xdr:col>
          <xdr:colOff>121920</xdr:colOff>
          <xdr:row>324</xdr:row>
          <xdr:rowOff>175260</xdr:rowOff>
        </xdr:to>
        <xdr:sp macro="" textlink="">
          <xdr:nvSpPr>
            <xdr:cNvPr id="1065" name="CB_Andere_Overheden"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301</xdr:row>
          <xdr:rowOff>0</xdr:rowOff>
        </xdr:from>
        <xdr:to>
          <xdr:col>2</xdr:col>
          <xdr:colOff>121920</xdr:colOff>
          <xdr:row>303</xdr:row>
          <xdr:rowOff>0</xdr:rowOff>
        </xdr:to>
        <xdr:sp macro="" textlink="">
          <xdr:nvSpPr>
            <xdr:cNvPr id="1066" name="RB_Schadeloosstelling_True"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306</xdr:row>
          <xdr:rowOff>30480</xdr:rowOff>
        </xdr:from>
        <xdr:to>
          <xdr:col>3</xdr:col>
          <xdr:colOff>7620</xdr:colOff>
          <xdr:row>306</xdr:row>
          <xdr:rowOff>160020</xdr:rowOff>
        </xdr:to>
        <xdr:sp macro="" textlink="">
          <xdr:nvSpPr>
            <xdr:cNvPr id="1067" name="RB_Schadeloosstelling_False"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30480</xdr:colOff>
          <xdr:row>548</xdr:row>
          <xdr:rowOff>0</xdr:rowOff>
        </xdr:from>
        <xdr:to>
          <xdr:col>35</xdr:col>
          <xdr:colOff>38100</xdr:colOff>
          <xdr:row>550</xdr:row>
          <xdr:rowOff>7620</xdr:rowOff>
        </xdr:to>
        <xdr:sp macro="" textlink="">
          <xdr:nvSpPr>
            <xdr:cNvPr id="1068" name="CB_GebAfgebrOntrGesubAGIOnGeb1"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30480</xdr:colOff>
          <xdr:row>550</xdr:row>
          <xdr:rowOff>0</xdr:rowOff>
        </xdr:from>
        <xdr:to>
          <xdr:col>35</xdr:col>
          <xdr:colOff>38100</xdr:colOff>
          <xdr:row>551</xdr:row>
          <xdr:rowOff>38100</xdr:rowOff>
        </xdr:to>
        <xdr:sp macro="" textlink="">
          <xdr:nvSpPr>
            <xdr:cNvPr id="1069" name="CB_GebAfgebrOntrGesubAGIOnGeb2"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30480</xdr:colOff>
          <xdr:row>575</xdr:row>
          <xdr:rowOff>0</xdr:rowOff>
        </xdr:from>
        <xdr:to>
          <xdr:col>35</xdr:col>
          <xdr:colOff>38100</xdr:colOff>
          <xdr:row>577</xdr:row>
          <xdr:rowOff>0</xdr:rowOff>
        </xdr:to>
        <xdr:sp macro="" textlink="">
          <xdr:nvSpPr>
            <xdr:cNvPr id="1070" name="CB_LokLOAfgebrOntrGesubAGIOnG1"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30480</xdr:colOff>
          <xdr:row>577</xdr:row>
          <xdr:rowOff>0</xdr:rowOff>
        </xdr:from>
        <xdr:to>
          <xdr:col>35</xdr:col>
          <xdr:colOff>38100</xdr:colOff>
          <xdr:row>578</xdr:row>
          <xdr:rowOff>30480</xdr:rowOff>
        </xdr:to>
        <xdr:sp macro="" textlink="">
          <xdr:nvSpPr>
            <xdr:cNvPr id="1071" name="CB_LokLOAfgebrOntrGesubAGIOnG2"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765</xdr:row>
          <xdr:rowOff>152400</xdr:rowOff>
        </xdr:from>
        <xdr:to>
          <xdr:col>2</xdr:col>
          <xdr:colOff>121920</xdr:colOff>
          <xdr:row>767</xdr:row>
          <xdr:rowOff>99060</xdr:rowOff>
        </xdr:to>
        <xdr:sp macro="" textlink="">
          <xdr:nvSpPr>
            <xdr:cNvPr id="1072" name="CB_BewijsstukSamenwmod"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768</xdr:row>
          <xdr:rowOff>0</xdr:rowOff>
        </xdr:from>
        <xdr:to>
          <xdr:col>2</xdr:col>
          <xdr:colOff>121920</xdr:colOff>
          <xdr:row>769</xdr:row>
          <xdr:rowOff>144780</xdr:rowOff>
        </xdr:to>
        <xdr:sp macro="" textlink="">
          <xdr:nvSpPr>
            <xdr:cNvPr id="1073" name="CB_BewijsstukBerekBrutoOpp"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52</xdr:row>
          <xdr:rowOff>99060</xdr:rowOff>
        </xdr:from>
        <xdr:to>
          <xdr:col>2</xdr:col>
          <xdr:colOff>106680</xdr:colOff>
          <xdr:row>55</xdr:row>
          <xdr:rowOff>60960</xdr:rowOff>
        </xdr:to>
        <xdr:sp macro="" textlink="">
          <xdr:nvSpPr>
            <xdr:cNvPr id="1074" name="RB_Minder_Dan_125D_True"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55</xdr:row>
          <xdr:rowOff>38100</xdr:rowOff>
        </xdr:from>
        <xdr:to>
          <xdr:col>2</xdr:col>
          <xdr:colOff>106680</xdr:colOff>
          <xdr:row>56</xdr:row>
          <xdr:rowOff>22860</xdr:rowOff>
        </xdr:to>
        <xdr:sp macro="" textlink="">
          <xdr:nvSpPr>
            <xdr:cNvPr id="1075" name="RB_Minder_Dan_125D_False"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329</xdr:row>
          <xdr:rowOff>7620</xdr:rowOff>
        </xdr:from>
        <xdr:to>
          <xdr:col>2</xdr:col>
          <xdr:colOff>114300</xdr:colOff>
          <xdr:row>330</xdr:row>
          <xdr:rowOff>0</xdr:rowOff>
        </xdr:to>
        <xdr:sp macro="" textlink="">
          <xdr:nvSpPr>
            <xdr:cNvPr id="1076" name="CB_BijkomendePlaatsen_True"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329</xdr:row>
          <xdr:rowOff>190500</xdr:rowOff>
        </xdr:from>
        <xdr:to>
          <xdr:col>2</xdr:col>
          <xdr:colOff>45720</xdr:colOff>
          <xdr:row>332</xdr:row>
          <xdr:rowOff>30480</xdr:rowOff>
        </xdr:to>
        <xdr:sp macro="" textlink="">
          <xdr:nvSpPr>
            <xdr:cNvPr id="1077" name="CB_BijkomendePlaatsen_False"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764</xdr:row>
          <xdr:rowOff>0</xdr:rowOff>
        </xdr:from>
        <xdr:to>
          <xdr:col>2</xdr:col>
          <xdr:colOff>121920</xdr:colOff>
          <xdr:row>765</xdr:row>
          <xdr:rowOff>114300</xdr:rowOff>
        </xdr:to>
        <xdr:sp macro="" textlink="">
          <xdr:nvSpPr>
            <xdr:cNvPr id="1079" name="CB_BewijsstukAttestVerzekering"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26</xdr:col>
      <xdr:colOff>43960</xdr:colOff>
      <xdr:row>797</xdr:row>
      <xdr:rowOff>21980</xdr:rowOff>
    </xdr:from>
    <xdr:to>
      <xdr:col>27</xdr:col>
      <xdr:colOff>29306</xdr:colOff>
      <xdr:row>799</xdr:row>
      <xdr:rowOff>161192</xdr:rowOff>
    </xdr:to>
    <xdr:sp macro="" textlink="">
      <xdr:nvSpPr>
        <xdr:cNvPr id="60" name="Tekstvak 59">
          <a:extLst>
            <a:ext uri="{FF2B5EF4-FFF2-40B4-BE49-F238E27FC236}">
              <a16:creationId xmlns:a16="http://schemas.microsoft.com/office/drawing/2014/main" id="{00000000-0008-0000-0000-00003C000000}"/>
            </a:ext>
          </a:extLst>
        </xdr:cNvPr>
        <xdr:cNvSpPr txBox="1"/>
      </xdr:nvSpPr>
      <xdr:spPr>
        <a:xfrm>
          <a:off x="3930160" y="101739455"/>
          <a:ext cx="128221" cy="2058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nl-BE" sz="1100"/>
        </a:p>
      </xdr:txBody>
    </xdr:sp>
    <xdr:clientData/>
  </xdr:twoCellAnchor>
  <mc:AlternateContent xmlns:mc="http://schemas.openxmlformats.org/markup-compatibility/2006">
    <mc:Choice xmlns:a14="http://schemas.microsoft.com/office/drawing/2010/main" Requires="a14">
      <xdr:twoCellAnchor editAs="oneCell">
        <xdr:from>
          <xdr:col>0</xdr:col>
          <xdr:colOff>160020</xdr:colOff>
          <xdr:row>238</xdr:row>
          <xdr:rowOff>0</xdr:rowOff>
        </xdr:from>
        <xdr:to>
          <xdr:col>2</xdr:col>
          <xdr:colOff>121920</xdr:colOff>
          <xdr:row>239</xdr:row>
          <xdr:rowOff>160020</xdr:rowOff>
        </xdr:to>
        <xdr:sp macro="" textlink="">
          <xdr:nvSpPr>
            <xdr:cNvPr id="1081" name="CB_Leslokalen"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244</xdr:row>
          <xdr:rowOff>0</xdr:rowOff>
        </xdr:from>
        <xdr:to>
          <xdr:col>2</xdr:col>
          <xdr:colOff>121920</xdr:colOff>
          <xdr:row>245</xdr:row>
          <xdr:rowOff>152400</xdr:rowOff>
        </xdr:to>
        <xdr:sp macro="" textlink="">
          <xdr:nvSpPr>
            <xdr:cNvPr id="1083" name="CB_AdministratieEnOfOnderst"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246</xdr:row>
          <xdr:rowOff>0</xdr:rowOff>
        </xdr:from>
        <xdr:to>
          <xdr:col>2</xdr:col>
          <xdr:colOff>114300</xdr:colOff>
          <xdr:row>247</xdr:row>
          <xdr:rowOff>175260</xdr:rowOff>
        </xdr:to>
        <xdr:sp macro="" textlink="">
          <xdr:nvSpPr>
            <xdr:cNvPr id="1084" name="CB_Sanitair"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247</xdr:row>
          <xdr:rowOff>182880</xdr:rowOff>
        </xdr:from>
        <xdr:to>
          <xdr:col>2</xdr:col>
          <xdr:colOff>121920</xdr:colOff>
          <xdr:row>249</xdr:row>
          <xdr:rowOff>160020</xdr:rowOff>
        </xdr:to>
        <xdr:sp macro="" textlink="">
          <xdr:nvSpPr>
            <xdr:cNvPr id="1085" name="CB_TurnzaalEnOfSporthal"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250</xdr:row>
          <xdr:rowOff>7620</xdr:rowOff>
        </xdr:from>
        <xdr:to>
          <xdr:col>2</xdr:col>
          <xdr:colOff>121920</xdr:colOff>
          <xdr:row>251</xdr:row>
          <xdr:rowOff>175260</xdr:rowOff>
        </xdr:to>
        <xdr:sp macro="" textlink="">
          <xdr:nvSpPr>
            <xdr:cNvPr id="1086" name="CB_AndereRuimte"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240</xdr:row>
          <xdr:rowOff>7620</xdr:rowOff>
        </xdr:from>
        <xdr:to>
          <xdr:col>2</xdr:col>
          <xdr:colOff>121920</xdr:colOff>
          <xdr:row>241</xdr:row>
          <xdr:rowOff>175260</xdr:rowOff>
        </xdr:to>
        <xdr:sp macro="" textlink="">
          <xdr:nvSpPr>
            <xdr:cNvPr id="1087" name="CB_Werkplaatsen"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321</xdr:row>
          <xdr:rowOff>30480</xdr:rowOff>
        </xdr:from>
        <xdr:to>
          <xdr:col>2</xdr:col>
          <xdr:colOff>121920</xdr:colOff>
          <xdr:row>324</xdr:row>
          <xdr:rowOff>0</xdr:rowOff>
        </xdr:to>
        <xdr:sp macro="" textlink="">
          <xdr:nvSpPr>
            <xdr:cNvPr id="1088" name="CB_OVAM"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770</xdr:row>
          <xdr:rowOff>38100</xdr:rowOff>
        </xdr:from>
        <xdr:to>
          <xdr:col>2</xdr:col>
          <xdr:colOff>114300</xdr:colOff>
          <xdr:row>771</xdr:row>
          <xdr:rowOff>182880</xdr:rowOff>
        </xdr:to>
        <xdr:sp macro="" textlink="">
          <xdr:nvSpPr>
            <xdr:cNvPr id="1089" name="CB_Inplantingsplan"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771</xdr:row>
          <xdr:rowOff>182880</xdr:rowOff>
        </xdr:from>
        <xdr:to>
          <xdr:col>2</xdr:col>
          <xdr:colOff>114300</xdr:colOff>
          <xdr:row>773</xdr:row>
          <xdr:rowOff>144780</xdr:rowOff>
        </xdr:to>
        <xdr:sp macro="" textlink="">
          <xdr:nvSpPr>
            <xdr:cNvPr id="1090" name="CB_Overzichtsplan"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45</xdr:row>
          <xdr:rowOff>175260</xdr:rowOff>
        </xdr:from>
        <xdr:to>
          <xdr:col>2</xdr:col>
          <xdr:colOff>121920</xdr:colOff>
          <xdr:row>47</xdr:row>
          <xdr:rowOff>175260</xdr:rowOff>
        </xdr:to>
        <xdr:sp macro="" textlink="">
          <xdr:nvSpPr>
            <xdr:cNvPr id="1092" name="RB_VerkorteprocedureSanitair"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242</xdr:row>
          <xdr:rowOff>0</xdr:rowOff>
        </xdr:from>
        <xdr:to>
          <xdr:col>1</xdr:col>
          <xdr:colOff>114300</xdr:colOff>
          <xdr:row>244</xdr:row>
          <xdr:rowOff>0</xdr:rowOff>
        </xdr:to>
        <xdr:sp macro="" textlink="">
          <xdr:nvSpPr>
            <xdr:cNvPr id="1093" name="CB_PolyvalenteZaalEnOfRefter"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49</xdr:row>
          <xdr:rowOff>182880</xdr:rowOff>
        </xdr:from>
        <xdr:to>
          <xdr:col>2</xdr:col>
          <xdr:colOff>137160</xdr:colOff>
          <xdr:row>51</xdr:row>
          <xdr:rowOff>22860</xdr:rowOff>
        </xdr:to>
        <xdr:sp macro="" textlink="">
          <xdr:nvSpPr>
            <xdr:cNvPr id="1095" name="RB_Werkennaaankop"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50</xdr:row>
          <xdr:rowOff>0</xdr:rowOff>
        </xdr:from>
        <xdr:to>
          <xdr:col>2</xdr:col>
          <xdr:colOff>137160</xdr:colOff>
          <xdr:row>51</xdr:row>
          <xdr:rowOff>22860</xdr:rowOff>
        </xdr:to>
        <xdr:sp macro="" textlink="">
          <xdr:nvSpPr>
            <xdr:cNvPr id="1098" name="RB_WerkenNaAankoop"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209</xdr:row>
          <xdr:rowOff>0</xdr:rowOff>
        </xdr:from>
        <xdr:to>
          <xdr:col>2</xdr:col>
          <xdr:colOff>22860</xdr:colOff>
          <xdr:row>211</xdr:row>
          <xdr:rowOff>0</xdr:rowOff>
        </xdr:to>
        <xdr:sp macro="" textlink="">
          <xdr:nvSpPr>
            <xdr:cNvPr id="1099" name="RB_ToepassingsgOS_True"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212</xdr:row>
          <xdr:rowOff>0</xdr:rowOff>
        </xdr:from>
        <xdr:to>
          <xdr:col>3</xdr:col>
          <xdr:colOff>30480</xdr:colOff>
          <xdr:row>213</xdr:row>
          <xdr:rowOff>7620</xdr:rowOff>
        </xdr:to>
        <xdr:sp macro="" textlink="">
          <xdr:nvSpPr>
            <xdr:cNvPr id="1100" name="RB_EngagementOS"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218</xdr:row>
          <xdr:rowOff>7620</xdr:rowOff>
        </xdr:from>
        <xdr:to>
          <xdr:col>3</xdr:col>
          <xdr:colOff>7620</xdr:colOff>
          <xdr:row>220</xdr:row>
          <xdr:rowOff>0</xdr:rowOff>
        </xdr:to>
        <xdr:sp macro="" textlink="">
          <xdr:nvSpPr>
            <xdr:cNvPr id="1101" name="RB_KennisnameOS"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222</xdr:row>
          <xdr:rowOff>7620</xdr:rowOff>
        </xdr:from>
        <xdr:to>
          <xdr:col>2</xdr:col>
          <xdr:colOff>0</xdr:colOff>
          <xdr:row>224</xdr:row>
          <xdr:rowOff>15240</xdr:rowOff>
        </xdr:to>
        <xdr:sp macro="" textlink="">
          <xdr:nvSpPr>
            <xdr:cNvPr id="1102" name="RB_ToepassingsgOS_False"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775</xdr:row>
          <xdr:rowOff>175260</xdr:rowOff>
        </xdr:from>
        <xdr:to>
          <xdr:col>1</xdr:col>
          <xdr:colOff>121920</xdr:colOff>
          <xdr:row>778</xdr:row>
          <xdr:rowOff>45720</xdr:rowOff>
        </xdr:to>
        <xdr:sp macro="" textlink="">
          <xdr:nvSpPr>
            <xdr:cNvPr id="1105" name="CB_VTAOpenstellingSchoolinfra"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167640</xdr:colOff>
          <xdr:row>773</xdr:row>
          <xdr:rowOff>182880</xdr:rowOff>
        </xdr:from>
        <xdr:to>
          <xdr:col>2</xdr:col>
          <xdr:colOff>137160</xdr:colOff>
          <xdr:row>777</xdr:row>
          <xdr:rowOff>30480</xdr:rowOff>
        </xdr:to>
        <xdr:sp macro="" textlink="">
          <xdr:nvSpPr>
            <xdr:cNvPr id="1108" name="CB_EngOpenstellingSchoolinfra"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3.xml"/><Relationship Id="rId18" Type="http://schemas.openxmlformats.org/officeDocument/2006/relationships/ctrlProp" Target="../ctrlProps/ctrlProp8.xml"/><Relationship Id="rId26" Type="http://schemas.openxmlformats.org/officeDocument/2006/relationships/ctrlProp" Target="../ctrlProps/ctrlProp16.xml"/><Relationship Id="rId39" Type="http://schemas.openxmlformats.org/officeDocument/2006/relationships/ctrlProp" Target="../ctrlProps/ctrlProp29.xml"/><Relationship Id="rId21" Type="http://schemas.openxmlformats.org/officeDocument/2006/relationships/ctrlProp" Target="../ctrlProps/ctrlProp11.xml"/><Relationship Id="rId34" Type="http://schemas.openxmlformats.org/officeDocument/2006/relationships/ctrlProp" Target="../ctrlProps/ctrlProp24.xml"/><Relationship Id="rId42" Type="http://schemas.openxmlformats.org/officeDocument/2006/relationships/ctrlProp" Target="../ctrlProps/ctrlProp32.xml"/><Relationship Id="rId47" Type="http://schemas.openxmlformats.org/officeDocument/2006/relationships/ctrlProp" Target="../ctrlProps/ctrlProp37.xml"/><Relationship Id="rId50" Type="http://schemas.openxmlformats.org/officeDocument/2006/relationships/ctrlProp" Target="../ctrlProps/ctrlProp40.xml"/><Relationship Id="rId55" Type="http://schemas.openxmlformats.org/officeDocument/2006/relationships/ctrlProp" Target="../ctrlProps/ctrlProp45.xml"/><Relationship Id="rId63" Type="http://schemas.openxmlformats.org/officeDocument/2006/relationships/ctrlProp" Target="../ctrlProps/ctrlProp53.xml"/><Relationship Id="rId68" Type="http://schemas.openxmlformats.org/officeDocument/2006/relationships/ctrlProp" Target="../ctrlProps/ctrlProp58.xml"/><Relationship Id="rId76" Type="http://schemas.openxmlformats.org/officeDocument/2006/relationships/ctrlProp" Target="../ctrlProps/ctrlProp66.xml"/><Relationship Id="rId7" Type="http://schemas.openxmlformats.org/officeDocument/2006/relationships/hyperlink" Target="https://www.agion.be/decreet-over-open-scholen" TargetMode="External"/><Relationship Id="rId71" Type="http://schemas.openxmlformats.org/officeDocument/2006/relationships/ctrlProp" Target="../ctrlProps/ctrlProp61.xml"/><Relationship Id="rId2" Type="http://schemas.openxmlformats.org/officeDocument/2006/relationships/hyperlink" Target="http://www.agion.be/" TargetMode="External"/><Relationship Id="rId16" Type="http://schemas.openxmlformats.org/officeDocument/2006/relationships/ctrlProp" Target="../ctrlProps/ctrlProp6.xml"/><Relationship Id="rId29" Type="http://schemas.openxmlformats.org/officeDocument/2006/relationships/ctrlProp" Target="../ctrlProps/ctrlProp19.xml"/><Relationship Id="rId11" Type="http://schemas.openxmlformats.org/officeDocument/2006/relationships/ctrlProp" Target="../ctrlProps/ctrlProp1.xml"/><Relationship Id="rId24" Type="http://schemas.openxmlformats.org/officeDocument/2006/relationships/ctrlProp" Target="../ctrlProps/ctrlProp14.xml"/><Relationship Id="rId32" Type="http://schemas.openxmlformats.org/officeDocument/2006/relationships/ctrlProp" Target="../ctrlProps/ctrlProp22.xml"/><Relationship Id="rId37" Type="http://schemas.openxmlformats.org/officeDocument/2006/relationships/ctrlProp" Target="../ctrlProps/ctrlProp27.xml"/><Relationship Id="rId40" Type="http://schemas.openxmlformats.org/officeDocument/2006/relationships/ctrlProp" Target="../ctrlProps/ctrlProp30.xml"/><Relationship Id="rId45" Type="http://schemas.openxmlformats.org/officeDocument/2006/relationships/ctrlProp" Target="../ctrlProps/ctrlProp35.xml"/><Relationship Id="rId53" Type="http://schemas.openxmlformats.org/officeDocument/2006/relationships/ctrlProp" Target="../ctrlProps/ctrlProp43.xml"/><Relationship Id="rId58" Type="http://schemas.openxmlformats.org/officeDocument/2006/relationships/ctrlProp" Target="../ctrlProps/ctrlProp48.xml"/><Relationship Id="rId66" Type="http://schemas.openxmlformats.org/officeDocument/2006/relationships/ctrlProp" Target="../ctrlProps/ctrlProp56.xml"/><Relationship Id="rId74" Type="http://schemas.openxmlformats.org/officeDocument/2006/relationships/ctrlProp" Target="../ctrlProps/ctrlProp64.xml"/><Relationship Id="rId79" Type="http://schemas.openxmlformats.org/officeDocument/2006/relationships/ctrlProp" Target="../ctrlProps/ctrlProp69.xml"/><Relationship Id="rId5" Type="http://schemas.openxmlformats.org/officeDocument/2006/relationships/hyperlink" Target="http://www.agion.be/tabel-financi%C3%ABle-norm" TargetMode="External"/><Relationship Id="rId61" Type="http://schemas.openxmlformats.org/officeDocument/2006/relationships/ctrlProp" Target="../ctrlProps/ctrlProp51.xml"/><Relationship Id="rId10" Type="http://schemas.openxmlformats.org/officeDocument/2006/relationships/vmlDrawing" Target="../drawings/vmlDrawing1.vml"/><Relationship Id="rId19" Type="http://schemas.openxmlformats.org/officeDocument/2006/relationships/ctrlProp" Target="../ctrlProps/ctrlProp9.xml"/><Relationship Id="rId31" Type="http://schemas.openxmlformats.org/officeDocument/2006/relationships/ctrlProp" Target="../ctrlProps/ctrlProp21.xml"/><Relationship Id="rId44" Type="http://schemas.openxmlformats.org/officeDocument/2006/relationships/ctrlProp" Target="../ctrlProps/ctrlProp34.xml"/><Relationship Id="rId52" Type="http://schemas.openxmlformats.org/officeDocument/2006/relationships/ctrlProp" Target="../ctrlProps/ctrlProp42.xml"/><Relationship Id="rId60" Type="http://schemas.openxmlformats.org/officeDocument/2006/relationships/ctrlProp" Target="../ctrlProps/ctrlProp50.xml"/><Relationship Id="rId65" Type="http://schemas.openxmlformats.org/officeDocument/2006/relationships/ctrlProp" Target="../ctrlProps/ctrlProp55.xml"/><Relationship Id="rId73" Type="http://schemas.openxmlformats.org/officeDocument/2006/relationships/ctrlProp" Target="../ctrlProps/ctrlProp63.xml"/><Relationship Id="rId78" Type="http://schemas.openxmlformats.org/officeDocument/2006/relationships/ctrlProp" Target="../ctrlProps/ctrlProp68.xml"/><Relationship Id="rId4" Type="http://schemas.openxmlformats.org/officeDocument/2006/relationships/hyperlink" Target="mailto:rf@agion.be" TargetMode="External"/><Relationship Id="rId9" Type="http://schemas.openxmlformats.org/officeDocument/2006/relationships/drawing" Target="../drawings/drawing1.xml"/><Relationship Id="rId14" Type="http://schemas.openxmlformats.org/officeDocument/2006/relationships/ctrlProp" Target="../ctrlProps/ctrlProp4.xml"/><Relationship Id="rId22" Type="http://schemas.openxmlformats.org/officeDocument/2006/relationships/ctrlProp" Target="../ctrlProps/ctrlProp12.xml"/><Relationship Id="rId27" Type="http://schemas.openxmlformats.org/officeDocument/2006/relationships/ctrlProp" Target="../ctrlProps/ctrlProp17.xml"/><Relationship Id="rId30" Type="http://schemas.openxmlformats.org/officeDocument/2006/relationships/ctrlProp" Target="../ctrlProps/ctrlProp20.xml"/><Relationship Id="rId35" Type="http://schemas.openxmlformats.org/officeDocument/2006/relationships/ctrlProp" Target="../ctrlProps/ctrlProp25.xml"/><Relationship Id="rId43" Type="http://schemas.openxmlformats.org/officeDocument/2006/relationships/ctrlProp" Target="../ctrlProps/ctrlProp33.xml"/><Relationship Id="rId48" Type="http://schemas.openxmlformats.org/officeDocument/2006/relationships/ctrlProp" Target="../ctrlProps/ctrlProp38.xml"/><Relationship Id="rId56" Type="http://schemas.openxmlformats.org/officeDocument/2006/relationships/ctrlProp" Target="../ctrlProps/ctrlProp46.xml"/><Relationship Id="rId64" Type="http://schemas.openxmlformats.org/officeDocument/2006/relationships/ctrlProp" Target="../ctrlProps/ctrlProp54.xml"/><Relationship Id="rId69" Type="http://schemas.openxmlformats.org/officeDocument/2006/relationships/ctrlProp" Target="../ctrlProps/ctrlProp59.xml"/><Relationship Id="rId77" Type="http://schemas.openxmlformats.org/officeDocument/2006/relationships/ctrlProp" Target="../ctrlProps/ctrlProp67.xml"/><Relationship Id="rId8" Type="http://schemas.openxmlformats.org/officeDocument/2006/relationships/printerSettings" Target="../printerSettings/printerSettings1.bin"/><Relationship Id="rId51" Type="http://schemas.openxmlformats.org/officeDocument/2006/relationships/ctrlProp" Target="../ctrlProps/ctrlProp41.xml"/><Relationship Id="rId72" Type="http://schemas.openxmlformats.org/officeDocument/2006/relationships/ctrlProp" Target="../ctrlProps/ctrlProp62.xml"/><Relationship Id="rId80" Type="http://schemas.openxmlformats.org/officeDocument/2006/relationships/ctrlProp" Target="../ctrlProps/ctrlProp70.xml"/><Relationship Id="rId3" Type="http://schemas.openxmlformats.org/officeDocument/2006/relationships/hyperlink" Target="http://www.agion.be/" TargetMode="External"/><Relationship Id="rId12" Type="http://schemas.openxmlformats.org/officeDocument/2006/relationships/ctrlProp" Target="../ctrlProps/ctrlProp2.xml"/><Relationship Id="rId17" Type="http://schemas.openxmlformats.org/officeDocument/2006/relationships/ctrlProp" Target="../ctrlProps/ctrlProp7.xml"/><Relationship Id="rId25" Type="http://schemas.openxmlformats.org/officeDocument/2006/relationships/ctrlProp" Target="../ctrlProps/ctrlProp15.xml"/><Relationship Id="rId33" Type="http://schemas.openxmlformats.org/officeDocument/2006/relationships/ctrlProp" Target="../ctrlProps/ctrlProp23.xml"/><Relationship Id="rId38" Type="http://schemas.openxmlformats.org/officeDocument/2006/relationships/ctrlProp" Target="../ctrlProps/ctrlProp28.xml"/><Relationship Id="rId46" Type="http://schemas.openxmlformats.org/officeDocument/2006/relationships/ctrlProp" Target="../ctrlProps/ctrlProp36.xml"/><Relationship Id="rId59" Type="http://schemas.openxmlformats.org/officeDocument/2006/relationships/ctrlProp" Target="../ctrlProps/ctrlProp49.xml"/><Relationship Id="rId67" Type="http://schemas.openxmlformats.org/officeDocument/2006/relationships/ctrlProp" Target="../ctrlProps/ctrlProp57.xml"/><Relationship Id="rId20" Type="http://schemas.openxmlformats.org/officeDocument/2006/relationships/ctrlProp" Target="../ctrlProps/ctrlProp10.xml"/><Relationship Id="rId41" Type="http://schemas.openxmlformats.org/officeDocument/2006/relationships/ctrlProp" Target="../ctrlProps/ctrlProp31.xml"/><Relationship Id="rId54" Type="http://schemas.openxmlformats.org/officeDocument/2006/relationships/ctrlProp" Target="../ctrlProps/ctrlProp44.xml"/><Relationship Id="rId62" Type="http://schemas.openxmlformats.org/officeDocument/2006/relationships/ctrlProp" Target="../ctrlProps/ctrlProp52.xml"/><Relationship Id="rId70" Type="http://schemas.openxmlformats.org/officeDocument/2006/relationships/ctrlProp" Target="../ctrlProps/ctrlProp60.xml"/><Relationship Id="rId75" Type="http://schemas.openxmlformats.org/officeDocument/2006/relationships/ctrlProp" Target="../ctrlProps/ctrlProp65.xml"/><Relationship Id="rId1" Type="http://schemas.openxmlformats.org/officeDocument/2006/relationships/hyperlink" Target="mailto:info@agion.be" TargetMode="External"/><Relationship Id="rId6" Type="http://schemas.openxmlformats.org/officeDocument/2006/relationships/hyperlink" Target="http://www.agion.be/tabel-financi%C3%ABle-norm" TargetMode="External"/><Relationship Id="rId15" Type="http://schemas.openxmlformats.org/officeDocument/2006/relationships/ctrlProp" Target="../ctrlProps/ctrlProp5.xml"/><Relationship Id="rId23" Type="http://schemas.openxmlformats.org/officeDocument/2006/relationships/ctrlProp" Target="../ctrlProps/ctrlProp13.xml"/><Relationship Id="rId28" Type="http://schemas.openxmlformats.org/officeDocument/2006/relationships/ctrlProp" Target="../ctrlProps/ctrlProp18.xml"/><Relationship Id="rId36" Type="http://schemas.openxmlformats.org/officeDocument/2006/relationships/ctrlProp" Target="../ctrlProps/ctrlProp26.xml"/><Relationship Id="rId49" Type="http://schemas.openxmlformats.org/officeDocument/2006/relationships/ctrlProp" Target="../ctrlProps/ctrlProp39.xml"/><Relationship Id="rId57" Type="http://schemas.openxmlformats.org/officeDocument/2006/relationships/ctrlProp" Target="../ctrlProps/ctrlProp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BD825"/>
  <sheetViews>
    <sheetView tabSelected="1" topLeftCell="A752" workbookViewId="0">
      <selection activeCell="AG3" sqref="AG3"/>
    </sheetView>
  </sheetViews>
  <sheetFormatPr defaultColWidth="0" defaultRowHeight="15" customHeight="1" zeroHeight="1" x14ac:dyDescent="0.25"/>
  <cols>
    <col min="1" max="1" width="3" style="7" bestFit="1" customWidth="1"/>
    <col min="2" max="4" width="2.109375" style="10" customWidth="1"/>
    <col min="5" max="5" width="3" style="10" customWidth="1"/>
    <col min="6" max="18" width="2.109375" style="10" customWidth="1"/>
    <col min="19" max="19" width="2.44140625" style="10" customWidth="1"/>
    <col min="20" max="20" width="2.109375" style="10" customWidth="1"/>
    <col min="21" max="21" width="2.6640625" style="10" customWidth="1"/>
    <col min="22" max="42" width="2.109375" style="10" customWidth="1"/>
    <col min="43" max="43" width="2.6640625" style="10" hidden="1" customWidth="1"/>
    <col min="44" max="44" width="2.109375" style="10" customWidth="1"/>
    <col min="45" max="16384" width="2.109375" style="10" hidden="1"/>
  </cols>
  <sheetData>
    <row r="1" spans="1:42" ht="2.25" customHeight="1" x14ac:dyDescent="0.25">
      <c r="A1" s="7" t="s">
        <v>0</v>
      </c>
      <c r="AL1" s="106"/>
      <c r="AM1" s="106"/>
      <c r="AN1" s="106"/>
      <c r="AO1" s="106"/>
      <c r="AP1" s="106"/>
    </row>
    <row r="2" spans="1:42" ht="15" customHeight="1" x14ac:dyDescent="0.25">
      <c r="A2" s="23"/>
      <c r="B2" s="311" t="s">
        <v>1</v>
      </c>
      <c r="C2" s="311"/>
      <c r="D2" s="311"/>
      <c r="E2" s="311"/>
      <c r="F2" s="311"/>
      <c r="G2" s="311"/>
      <c r="H2" s="311"/>
      <c r="I2" s="311"/>
      <c r="J2" s="311"/>
      <c r="K2" s="311"/>
      <c r="L2" s="311"/>
      <c r="M2" s="311"/>
      <c r="N2" s="311"/>
      <c r="O2" s="311"/>
      <c r="P2" s="311"/>
      <c r="Q2" s="311"/>
      <c r="R2" s="311"/>
      <c r="S2" s="311"/>
      <c r="T2" s="311"/>
      <c r="U2" s="311"/>
      <c r="V2" s="311"/>
      <c r="W2" s="311"/>
      <c r="X2" s="311"/>
      <c r="Y2" s="311"/>
      <c r="Z2" s="311"/>
      <c r="AA2" s="311"/>
      <c r="AB2" s="311"/>
      <c r="AC2" s="311"/>
      <c r="AD2" s="311"/>
      <c r="AE2" s="311"/>
      <c r="AF2" s="311"/>
      <c r="AG2" s="305" t="s">
        <v>304</v>
      </c>
      <c r="AH2" s="305"/>
      <c r="AI2" s="305"/>
      <c r="AJ2" s="305"/>
      <c r="AK2" s="305"/>
      <c r="AL2" s="305"/>
      <c r="AM2" s="305"/>
      <c r="AN2" s="305"/>
      <c r="AO2" s="305"/>
      <c r="AP2" s="305"/>
    </row>
    <row r="3" spans="1:42" ht="14.4" x14ac:dyDescent="0.3">
      <c r="A3" s="23"/>
      <c r="B3" s="311"/>
      <c r="C3" s="311"/>
      <c r="D3" s="311"/>
      <c r="E3" s="311"/>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c r="AF3" s="311"/>
      <c r="AG3" s="24"/>
      <c r="AH3" s="24"/>
      <c r="AI3" s="25"/>
      <c r="AJ3" s="25"/>
      <c r="AK3" s="25"/>
      <c r="AL3" s="25"/>
      <c r="AM3" s="25"/>
      <c r="AN3" s="25"/>
      <c r="AO3" s="25"/>
      <c r="AP3" s="25"/>
    </row>
    <row r="4" spans="1:42" ht="45" customHeight="1" x14ac:dyDescent="0.3">
      <c r="A4" s="23"/>
      <c r="B4" s="311"/>
      <c r="C4" s="311"/>
      <c r="D4" s="311"/>
      <c r="E4" s="311"/>
      <c r="F4" s="311"/>
      <c r="G4" s="311"/>
      <c r="H4" s="311"/>
      <c r="I4" s="311"/>
      <c r="J4" s="311"/>
      <c r="K4" s="311"/>
      <c r="L4" s="311"/>
      <c r="M4" s="311"/>
      <c r="N4" s="311"/>
      <c r="O4" s="311"/>
      <c r="P4" s="311"/>
      <c r="Q4" s="311"/>
      <c r="R4" s="311"/>
      <c r="S4" s="311"/>
      <c r="T4" s="311"/>
      <c r="U4" s="311"/>
      <c r="V4" s="311"/>
      <c r="W4" s="311"/>
      <c r="X4" s="311"/>
      <c r="Y4" s="311"/>
      <c r="Z4" s="311"/>
      <c r="AA4" s="311"/>
      <c r="AB4" s="311"/>
      <c r="AC4" s="311"/>
      <c r="AD4" s="311"/>
      <c r="AE4" s="311"/>
      <c r="AF4" s="311"/>
      <c r="AG4" s="24"/>
      <c r="AH4" s="24"/>
      <c r="AI4" s="25"/>
      <c r="AJ4" s="25"/>
      <c r="AK4" s="25"/>
      <c r="AL4" s="25"/>
      <c r="AM4" s="25"/>
      <c r="AN4" s="25"/>
      <c r="AO4" s="25"/>
      <c r="AP4" s="25"/>
    </row>
    <row r="5" spans="1:42" ht="15" customHeight="1" x14ac:dyDescent="0.25">
      <c r="A5" s="23"/>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E5" s="26"/>
      <c r="AF5" s="26"/>
      <c r="AG5" s="26"/>
      <c r="AH5" s="26"/>
      <c r="AI5" s="26"/>
      <c r="AJ5" s="26"/>
      <c r="AK5" s="26"/>
    </row>
    <row r="6" spans="1:42" ht="15" customHeight="1" x14ac:dyDescent="0.25">
      <c r="A6" s="23"/>
      <c r="B6" s="310" t="s">
        <v>2</v>
      </c>
      <c r="C6" s="310"/>
      <c r="D6" s="310"/>
      <c r="E6" s="310"/>
      <c r="F6" s="310"/>
      <c r="G6" s="310"/>
      <c r="H6" s="310"/>
      <c r="I6" s="310"/>
      <c r="J6" s="310"/>
      <c r="K6" s="310"/>
      <c r="L6" s="310"/>
      <c r="M6" s="310"/>
      <c r="N6" s="310"/>
      <c r="O6" s="310"/>
      <c r="P6" s="310"/>
      <c r="Q6" s="310"/>
      <c r="R6" s="310"/>
      <c r="S6" s="310"/>
      <c r="T6" s="310"/>
      <c r="U6" s="310"/>
      <c r="V6" s="310"/>
      <c r="W6" s="310"/>
      <c r="X6" s="310"/>
      <c r="Y6" s="310"/>
      <c r="Z6" s="310"/>
      <c r="AA6" s="310"/>
      <c r="AB6" s="310"/>
      <c r="AC6" s="310"/>
      <c r="AD6" s="310"/>
      <c r="AE6" s="310"/>
      <c r="AF6" s="310"/>
      <c r="AG6" s="310"/>
      <c r="AH6" s="310"/>
      <c r="AI6" s="310"/>
      <c r="AJ6" s="310"/>
      <c r="AK6" s="310"/>
      <c r="AL6" s="310"/>
      <c r="AM6" s="310"/>
      <c r="AN6" s="310"/>
      <c r="AO6" s="310"/>
      <c r="AP6" s="310"/>
    </row>
    <row r="7" spans="1:42" ht="15" customHeight="1" x14ac:dyDescent="0.25">
      <c r="A7" s="16"/>
      <c r="B7" s="10" t="s">
        <v>3</v>
      </c>
      <c r="AH7" s="306" t="s">
        <v>4</v>
      </c>
      <c r="AI7" s="306"/>
      <c r="AJ7" s="306"/>
      <c r="AK7" s="306"/>
      <c r="AL7" s="306"/>
      <c r="AM7" s="306"/>
      <c r="AN7" s="306"/>
      <c r="AO7" s="306"/>
      <c r="AP7" s="306"/>
    </row>
    <row r="8" spans="1:42" ht="15" customHeight="1" x14ac:dyDescent="0.25">
      <c r="A8" s="16"/>
      <c r="B8" s="16" t="s">
        <v>5</v>
      </c>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306" t="s">
        <v>6</v>
      </c>
      <c r="AI8" s="306"/>
      <c r="AJ8" s="306"/>
      <c r="AK8" s="306"/>
      <c r="AL8" s="306"/>
      <c r="AM8" s="306"/>
      <c r="AN8" s="306"/>
      <c r="AO8" s="306"/>
      <c r="AP8" s="306"/>
    </row>
    <row r="9" spans="1:42" ht="15" customHeight="1" x14ac:dyDescent="0.25">
      <c r="A9" s="16"/>
      <c r="B9" s="10" t="s">
        <v>7</v>
      </c>
      <c r="AH9" s="113" t="s">
        <v>8</v>
      </c>
      <c r="AI9" s="113"/>
      <c r="AJ9" s="113"/>
      <c r="AK9" s="113"/>
      <c r="AL9" s="113"/>
      <c r="AM9" s="113"/>
      <c r="AN9" s="113"/>
      <c r="AO9" s="113"/>
      <c r="AP9" s="113"/>
    </row>
    <row r="10" spans="1:42" ht="15" customHeight="1" x14ac:dyDescent="0.25">
      <c r="A10" s="16"/>
      <c r="B10" s="20" t="s">
        <v>9</v>
      </c>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315"/>
      <c r="AJ10" s="316"/>
      <c r="AK10" s="316"/>
      <c r="AL10" s="316"/>
      <c r="AM10" s="316"/>
      <c r="AN10" s="316"/>
      <c r="AO10" s="316"/>
      <c r="AP10" s="317"/>
    </row>
    <row r="11" spans="1:42" ht="15" customHeight="1" x14ac:dyDescent="0.25">
      <c r="A11" s="16"/>
      <c r="B11" s="27" t="s">
        <v>10</v>
      </c>
      <c r="C11" s="27"/>
      <c r="D11" s="27"/>
      <c r="E11" s="27"/>
      <c r="F11" s="27"/>
      <c r="G11" s="27"/>
      <c r="H11" s="312"/>
      <c r="I11" s="312"/>
      <c r="J11" s="313" t="s">
        <v>11</v>
      </c>
      <c r="K11" s="313"/>
      <c r="L11" s="313"/>
      <c r="M11" s="313"/>
      <c r="N11" s="313"/>
      <c r="O11" s="313"/>
      <c r="P11" s="313"/>
      <c r="Q11" s="313"/>
      <c r="R11" s="27"/>
      <c r="S11" s="27"/>
      <c r="T11" s="27"/>
      <c r="U11" s="27"/>
      <c r="V11" s="27"/>
      <c r="W11" s="27"/>
      <c r="X11" s="27"/>
      <c r="Y11" s="27"/>
      <c r="Z11" s="27"/>
      <c r="AA11" s="27"/>
      <c r="AB11" s="27"/>
      <c r="AC11" s="27"/>
      <c r="AD11" s="27"/>
      <c r="AE11" s="27"/>
      <c r="AF11" s="27"/>
      <c r="AG11" s="27"/>
      <c r="AH11" s="27"/>
      <c r="AI11" s="318"/>
      <c r="AJ11" s="319"/>
      <c r="AK11" s="319"/>
      <c r="AL11" s="319"/>
      <c r="AM11" s="319"/>
      <c r="AN11" s="319"/>
      <c r="AO11" s="319"/>
      <c r="AP11" s="320"/>
    </row>
    <row r="12" spans="1:42" ht="15" customHeight="1" x14ac:dyDescent="0.25">
      <c r="A12" s="16"/>
      <c r="B12" s="27"/>
      <c r="C12" s="27"/>
      <c r="D12" s="27"/>
      <c r="E12" s="27"/>
      <c r="F12" s="27"/>
      <c r="G12" s="27"/>
      <c r="H12" s="28"/>
      <c r="I12" s="28"/>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0"/>
      <c r="AJ12" s="20"/>
      <c r="AK12" s="20"/>
      <c r="AL12" s="20"/>
      <c r="AM12" s="20"/>
      <c r="AN12" s="20"/>
      <c r="AO12" s="20"/>
      <c r="AP12" s="20"/>
    </row>
    <row r="13" spans="1:42" ht="15" customHeight="1" x14ac:dyDescent="0.25">
      <c r="A13" s="1"/>
      <c r="B13" s="309" t="s">
        <v>12</v>
      </c>
      <c r="C13" s="309"/>
      <c r="D13" s="309"/>
      <c r="E13" s="309"/>
      <c r="F13" s="309"/>
      <c r="G13" s="309"/>
      <c r="H13" s="309"/>
      <c r="I13" s="309"/>
      <c r="J13" s="309"/>
      <c r="K13" s="309"/>
      <c r="L13" s="309"/>
      <c r="M13" s="309"/>
      <c r="N13" s="309"/>
      <c r="O13" s="309"/>
      <c r="P13" s="309"/>
      <c r="Q13" s="309"/>
      <c r="R13" s="309"/>
      <c r="S13" s="309"/>
      <c r="T13" s="309"/>
      <c r="U13" s="309"/>
      <c r="V13" s="309"/>
      <c r="W13" s="309"/>
      <c r="X13" s="309"/>
      <c r="Y13" s="309"/>
      <c r="Z13" s="309"/>
      <c r="AA13" s="309"/>
      <c r="AB13" s="309"/>
      <c r="AC13" s="309"/>
      <c r="AD13" s="309"/>
      <c r="AE13" s="309"/>
      <c r="AF13" s="309"/>
      <c r="AG13" s="309"/>
      <c r="AH13" s="309"/>
      <c r="AI13" s="309"/>
      <c r="AJ13" s="309"/>
      <c r="AK13" s="309"/>
      <c r="AL13" s="309"/>
      <c r="AM13" s="309"/>
      <c r="AN13" s="309"/>
      <c r="AO13" s="155"/>
      <c r="AP13" s="155"/>
    </row>
    <row r="14" spans="1:42" ht="2.25" customHeight="1" x14ac:dyDescent="0.25">
      <c r="A14" s="1"/>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30"/>
      <c r="AP14" s="30"/>
    </row>
    <row r="15" spans="1:42" ht="15" customHeight="1" x14ac:dyDescent="0.25">
      <c r="A15" s="1"/>
      <c r="B15" s="153" t="s">
        <v>13</v>
      </c>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4"/>
      <c r="AP15" s="154"/>
    </row>
    <row r="16" spans="1:42" ht="15" customHeight="1" x14ac:dyDescent="0.25">
      <c r="A16" s="1"/>
      <c r="B16" s="154"/>
      <c r="C16" s="154"/>
      <c r="D16" s="154"/>
      <c r="E16" s="154"/>
      <c r="F16" s="154"/>
      <c r="G16" s="154"/>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4"/>
      <c r="AJ16" s="154"/>
      <c r="AK16" s="154"/>
      <c r="AL16" s="154"/>
      <c r="AM16" s="154"/>
      <c r="AN16" s="154"/>
      <c r="AO16" s="154"/>
      <c r="AP16" s="154"/>
    </row>
    <row r="17" spans="1:42" ht="2.25" customHeight="1" x14ac:dyDescent="0.25">
      <c r="A17" s="1"/>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30"/>
      <c r="AP17" s="30"/>
    </row>
    <row r="18" spans="1:42" ht="15" customHeight="1" x14ac:dyDescent="0.25">
      <c r="A18" s="1"/>
      <c r="B18" s="307" t="s">
        <v>14</v>
      </c>
      <c r="C18" s="308"/>
      <c r="D18" s="308"/>
      <c r="E18" s="308"/>
      <c r="F18" s="308"/>
      <c r="G18" s="308"/>
      <c r="H18" s="308"/>
      <c r="I18" s="308"/>
      <c r="J18" s="308"/>
      <c r="K18" s="308"/>
      <c r="L18" s="308"/>
      <c r="M18" s="308"/>
      <c r="N18" s="308"/>
      <c r="O18" s="308"/>
      <c r="P18" s="308"/>
      <c r="Q18" s="308"/>
      <c r="R18" s="308"/>
      <c r="S18" s="308"/>
      <c r="T18" s="308"/>
      <c r="U18" s="308"/>
      <c r="V18" s="308"/>
      <c r="W18" s="308"/>
      <c r="X18" s="308"/>
      <c r="Y18" s="308"/>
      <c r="Z18" s="308"/>
      <c r="AA18" s="308"/>
      <c r="AB18" s="308"/>
      <c r="AC18" s="308"/>
      <c r="AD18" s="308"/>
      <c r="AE18" s="308"/>
      <c r="AF18" s="308"/>
      <c r="AG18" s="308"/>
      <c r="AH18" s="308"/>
      <c r="AI18" s="308"/>
      <c r="AJ18" s="308"/>
      <c r="AK18" s="308"/>
      <c r="AL18" s="308"/>
      <c r="AM18" s="308"/>
      <c r="AN18" s="308"/>
      <c r="AO18" s="308"/>
      <c r="AP18" s="308"/>
    </row>
    <row r="19" spans="1:42" ht="2.25" customHeight="1" x14ac:dyDescent="0.25">
      <c r="A19" s="1"/>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30"/>
      <c r="AP19" s="30"/>
    </row>
    <row r="20" spans="1:42" ht="15" customHeight="1" x14ac:dyDescent="0.25">
      <c r="A20" s="1"/>
      <c r="B20" s="153" t="s">
        <v>15</v>
      </c>
      <c r="C20" s="154"/>
      <c r="D20" s="154"/>
      <c r="E20" s="154"/>
      <c r="F20" s="154"/>
      <c r="G20" s="154"/>
      <c r="H20" s="154"/>
      <c r="I20" s="154"/>
      <c r="J20" s="154"/>
      <c r="K20" s="154"/>
      <c r="L20" s="154"/>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54"/>
      <c r="AL20" s="154"/>
      <c r="AM20" s="154"/>
      <c r="AN20" s="154"/>
      <c r="AO20" s="154"/>
      <c r="AP20" s="154"/>
    </row>
    <row r="21" spans="1:42" ht="15" customHeight="1" x14ac:dyDescent="0.25">
      <c r="A21" s="1"/>
      <c r="B21" s="154"/>
      <c r="C21" s="154"/>
      <c r="D21" s="154"/>
      <c r="E21" s="154"/>
      <c r="F21" s="154"/>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4"/>
      <c r="AL21" s="154"/>
      <c r="AM21" s="154"/>
      <c r="AN21" s="154"/>
      <c r="AO21" s="154"/>
      <c r="AP21" s="154"/>
    </row>
    <row r="22" spans="1:42" ht="2.25" customHeight="1" x14ac:dyDescent="0.25">
      <c r="A22" s="1"/>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30"/>
      <c r="AP22" s="30"/>
    </row>
    <row r="23" spans="1:42" ht="15" customHeight="1" x14ac:dyDescent="0.25">
      <c r="A23" s="1"/>
      <c r="B23" s="307" t="s">
        <v>16</v>
      </c>
      <c r="C23" s="308"/>
      <c r="D23" s="308"/>
      <c r="E23" s="308"/>
      <c r="F23" s="308"/>
      <c r="G23" s="308"/>
      <c r="H23" s="308"/>
      <c r="I23" s="308"/>
      <c r="J23" s="308"/>
      <c r="K23" s="308"/>
      <c r="L23" s="308"/>
      <c r="M23" s="308"/>
      <c r="N23" s="308"/>
      <c r="O23" s="308"/>
      <c r="P23" s="308"/>
      <c r="Q23" s="308"/>
      <c r="R23" s="308"/>
      <c r="S23" s="308"/>
      <c r="T23" s="308"/>
      <c r="U23" s="308"/>
      <c r="V23" s="308"/>
      <c r="W23" s="308"/>
      <c r="X23" s="308"/>
      <c r="Y23" s="308"/>
      <c r="Z23" s="308"/>
      <c r="AA23" s="308"/>
      <c r="AB23" s="308"/>
      <c r="AC23" s="308"/>
      <c r="AD23" s="308"/>
      <c r="AE23" s="308"/>
      <c r="AF23" s="308"/>
      <c r="AG23" s="308"/>
      <c r="AH23" s="308"/>
      <c r="AI23" s="308"/>
      <c r="AJ23" s="308"/>
      <c r="AK23" s="308"/>
      <c r="AL23" s="308"/>
      <c r="AM23" s="308"/>
      <c r="AN23" s="308"/>
      <c r="AO23" s="308"/>
      <c r="AP23" s="308"/>
    </row>
    <row r="24" spans="1:42" ht="2.25" customHeight="1" x14ac:dyDescent="0.25">
      <c r="A24" s="1"/>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30"/>
      <c r="AP24" s="30"/>
    </row>
    <row r="25" spans="1:42" ht="15" customHeight="1" x14ac:dyDescent="0.25">
      <c r="A25" s="16"/>
      <c r="B25" s="257" t="s">
        <v>17</v>
      </c>
      <c r="C25" s="258"/>
      <c r="D25" s="314" t="s">
        <v>11</v>
      </c>
      <c r="E25" s="314"/>
      <c r="F25" s="314"/>
      <c r="G25" s="314"/>
      <c r="H25" s="314"/>
      <c r="I25" s="314"/>
      <c r="J25" s="257" t="s">
        <v>18</v>
      </c>
      <c r="K25" s="257"/>
      <c r="L25" s="257"/>
      <c r="M25" s="257"/>
      <c r="N25" s="257"/>
      <c r="O25" s="257"/>
      <c r="P25" s="257"/>
      <c r="Q25" s="257"/>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257"/>
      <c r="AP25" s="257"/>
    </row>
    <row r="26" spans="1:42" ht="15" customHeight="1" x14ac:dyDescent="0.25">
      <c r="A26" s="16"/>
      <c r="B26" s="153" t="s">
        <v>19</v>
      </c>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53"/>
    </row>
    <row r="27" spans="1:42" ht="15" customHeight="1" x14ac:dyDescent="0.25">
      <c r="A27" s="1"/>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row>
    <row r="28" spans="1:42" ht="15" customHeight="1" x14ac:dyDescent="0.25">
      <c r="A28" s="1"/>
      <c r="B28" s="97" t="s">
        <v>20</v>
      </c>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8"/>
    </row>
    <row r="29" spans="1:42" ht="15" customHeight="1" x14ac:dyDescent="0.25">
      <c r="A29" s="1"/>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row>
    <row r="30" spans="1:42" ht="15" customHeight="1" x14ac:dyDescent="0.25">
      <c r="A30" s="31">
        <v>1</v>
      </c>
      <c r="B30" s="104" t="s">
        <v>21</v>
      </c>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row>
    <row r="31" spans="1:42" ht="2.25" customHeight="1" x14ac:dyDescent="0.25">
      <c r="A31" s="1"/>
      <c r="B31" s="16"/>
    </row>
    <row r="32" spans="1:42" ht="15" customHeight="1" x14ac:dyDescent="0.25">
      <c r="A32" s="1"/>
      <c r="C32" s="96" t="s">
        <v>22</v>
      </c>
      <c r="D32" s="96"/>
      <c r="E32" s="96"/>
      <c r="F32" s="96"/>
      <c r="G32" s="96"/>
      <c r="H32" s="96"/>
      <c r="I32" s="96"/>
      <c r="J32" s="96"/>
      <c r="K32" s="96"/>
      <c r="L32" s="96"/>
      <c r="M32" s="96"/>
      <c r="N32" s="96"/>
      <c r="Q32" s="96" t="s">
        <v>23</v>
      </c>
      <c r="R32" s="96"/>
      <c r="S32" s="96"/>
      <c r="T32" s="96"/>
      <c r="U32" s="96"/>
      <c r="V32" s="96"/>
      <c r="W32" s="96"/>
      <c r="X32" s="96"/>
      <c r="Y32" s="96"/>
      <c r="Z32" s="96"/>
      <c r="AA32" s="96"/>
      <c r="AB32" s="96"/>
      <c r="AE32" s="96" t="s">
        <v>24</v>
      </c>
      <c r="AF32" s="96"/>
      <c r="AG32" s="96"/>
      <c r="AH32" s="96"/>
      <c r="AI32" s="96"/>
      <c r="AJ32" s="96"/>
      <c r="AK32" s="96"/>
      <c r="AL32" s="96"/>
      <c r="AM32" s="96"/>
      <c r="AN32" s="96"/>
      <c r="AO32" s="96"/>
      <c r="AP32" s="96"/>
    </row>
    <row r="33" spans="1:42" ht="15" customHeight="1" x14ac:dyDescent="0.25">
      <c r="A33" s="1"/>
    </row>
    <row r="34" spans="1:42" ht="15" customHeight="1" x14ac:dyDescent="0.25">
      <c r="A34" s="1">
        <v>2</v>
      </c>
      <c r="B34" s="104" t="s">
        <v>25</v>
      </c>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row>
    <row r="35" spans="1:42" ht="2.25" customHeight="1" x14ac:dyDescent="0.25">
      <c r="A35" s="1"/>
    </row>
    <row r="36" spans="1:42" ht="15" customHeight="1" x14ac:dyDescent="0.25">
      <c r="A36" s="1"/>
      <c r="C36" s="96" t="s">
        <v>26</v>
      </c>
      <c r="D36" s="96"/>
      <c r="E36" s="96"/>
      <c r="F36" s="96"/>
      <c r="G36" s="96"/>
      <c r="H36" s="96"/>
      <c r="I36" s="96"/>
      <c r="J36" s="96"/>
      <c r="K36" s="96"/>
      <c r="L36" s="96"/>
      <c r="M36" s="96"/>
      <c r="N36" s="96"/>
      <c r="Q36" s="96" t="s">
        <v>27</v>
      </c>
      <c r="R36" s="96"/>
      <c r="S36" s="96"/>
      <c r="T36" s="96"/>
      <c r="U36" s="96"/>
      <c r="V36" s="96"/>
      <c r="W36" s="96"/>
      <c r="X36" s="96"/>
      <c r="Y36" s="96"/>
      <c r="Z36" s="96"/>
      <c r="AA36" s="96"/>
      <c r="AB36" s="96"/>
      <c r="AE36" s="96" t="s">
        <v>28</v>
      </c>
      <c r="AF36" s="96"/>
      <c r="AG36" s="96"/>
      <c r="AH36" s="96"/>
      <c r="AI36" s="96"/>
      <c r="AJ36" s="96"/>
      <c r="AK36" s="96"/>
      <c r="AL36" s="96"/>
      <c r="AM36" s="96"/>
      <c r="AN36" s="96"/>
      <c r="AO36" s="96"/>
      <c r="AP36" s="96"/>
    </row>
    <row r="37" spans="1:42" ht="2.25" customHeight="1" x14ac:dyDescent="0.25">
      <c r="A37" s="1"/>
    </row>
    <row r="38" spans="1:42" ht="15" customHeight="1" x14ac:dyDescent="0.25">
      <c r="A38" s="1"/>
      <c r="C38" s="96" t="s">
        <v>29</v>
      </c>
      <c r="D38" s="96"/>
      <c r="E38" s="96"/>
      <c r="F38" s="96"/>
      <c r="G38" s="96"/>
      <c r="H38" s="96"/>
      <c r="I38" s="96"/>
      <c r="J38" s="96"/>
      <c r="K38" s="96"/>
      <c r="L38" s="96"/>
      <c r="M38" s="96"/>
      <c r="N38" s="96"/>
      <c r="Q38" s="96" t="s">
        <v>30</v>
      </c>
      <c r="R38" s="96"/>
      <c r="S38" s="96"/>
      <c r="T38" s="96"/>
      <c r="U38" s="96"/>
      <c r="V38" s="96"/>
      <c r="W38" s="96"/>
      <c r="X38" s="96"/>
      <c r="Y38" s="96"/>
      <c r="Z38" s="96"/>
      <c r="AA38" s="96"/>
      <c r="AB38" s="96"/>
      <c r="AE38" s="96" t="s">
        <v>31</v>
      </c>
      <c r="AF38" s="96"/>
      <c r="AG38" s="96"/>
      <c r="AH38" s="96"/>
      <c r="AI38" s="96"/>
      <c r="AJ38" s="96"/>
      <c r="AK38" s="96"/>
      <c r="AL38" s="96"/>
      <c r="AM38" s="96"/>
      <c r="AN38" s="96"/>
      <c r="AO38" s="96"/>
      <c r="AP38" s="96"/>
    </row>
    <row r="39" spans="1:42" ht="15" customHeight="1" x14ac:dyDescent="0.25">
      <c r="A39" s="1"/>
    </row>
    <row r="40" spans="1:42" ht="15" customHeight="1" x14ac:dyDescent="0.25">
      <c r="A40" s="31">
        <v>3</v>
      </c>
      <c r="B40" s="104" t="s">
        <v>32</v>
      </c>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row>
    <row r="41" spans="1:42" ht="15" customHeight="1" x14ac:dyDescent="0.25">
      <c r="A41" s="1"/>
    </row>
    <row r="42" spans="1:42" ht="30" customHeight="1" x14ac:dyDescent="0.25">
      <c r="A42" s="1"/>
      <c r="B42" s="146" t="s">
        <v>33</v>
      </c>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row>
    <row r="43" spans="1:42" ht="2.25" customHeight="1" x14ac:dyDescent="0.25">
      <c r="A43" s="1"/>
      <c r="B43" s="16"/>
    </row>
    <row r="44" spans="1:42" ht="15" customHeight="1" x14ac:dyDescent="0.25">
      <c r="A44" s="1"/>
      <c r="C44" s="96" t="s">
        <v>34</v>
      </c>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row>
    <row r="45" spans="1:42" ht="2.25" customHeight="1" x14ac:dyDescent="0.25">
      <c r="A45" s="1"/>
    </row>
    <row r="46" spans="1:42" ht="15" customHeight="1" x14ac:dyDescent="0.25">
      <c r="A46" s="1"/>
      <c r="C46" s="96" t="s">
        <v>35</v>
      </c>
      <c r="D46" s="96"/>
      <c r="E46" s="96"/>
      <c r="F46" s="96"/>
      <c r="G46" s="96"/>
      <c r="H46" s="96"/>
      <c r="I46" s="96"/>
      <c r="J46" s="96"/>
    </row>
    <row r="47" spans="1:42" ht="2.25" customHeight="1" x14ac:dyDescent="0.25">
      <c r="A47" s="1"/>
    </row>
    <row r="48" spans="1:42" ht="15" customHeight="1" x14ac:dyDescent="0.25">
      <c r="A48" s="1"/>
      <c r="C48" s="96" t="s">
        <v>36</v>
      </c>
      <c r="D48" s="96"/>
      <c r="E48" s="96"/>
      <c r="F48" s="96"/>
      <c r="G48" s="96"/>
      <c r="H48" s="96"/>
      <c r="I48" s="96"/>
      <c r="J48" s="96"/>
      <c r="K48" s="96"/>
      <c r="L48" s="96"/>
      <c r="M48" s="96"/>
      <c r="N48" s="96"/>
      <c r="O48" s="96"/>
      <c r="P48" s="96"/>
      <c r="Q48" s="96"/>
      <c r="R48" s="96"/>
      <c r="S48" s="96"/>
      <c r="T48" s="96"/>
    </row>
    <row r="49" spans="1:56" ht="2.25" customHeight="1" x14ac:dyDescent="0.25">
      <c r="A49" s="1"/>
    </row>
    <row r="50" spans="1:56" ht="15" customHeight="1" x14ac:dyDescent="0.25">
      <c r="A50" s="1"/>
      <c r="C50" s="96" t="s">
        <v>37</v>
      </c>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row>
    <row r="51" spans="1:56" customFormat="1" ht="15" customHeight="1" x14ac:dyDescent="0.25">
      <c r="A51" s="1"/>
      <c r="B51" s="10"/>
      <c r="C51" s="114" t="s">
        <v>38</v>
      </c>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5"/>
      <c r="AE51" s="116"/>
      <c r="AF51" s="117"/>
      <c r="AG51" s="117"/>
      <c r="AH51" s="117"/>
      <c r="AI51" s="117"/>
      <c r="AJ51" s="117"/>
      <c r="AK51" s="117"/>
      <c r="AL51" s="117"/>
      <c r="AM51" s="117"/>
      <c r="AN51" s="117"/>
      <c r="AO51" s="117"/>
      <c r="AP51" s="118"/>
      <c r="AQ51" s="10"/>
      <c r="AR51" s="10"/>
      <c r="AS51" s="10"/>
      <c r="AT51" s="10"/>
      <c r="AU51" s="10"/>
      <c r="AV51" s="10"/>
      <c r="AW51" s="10"/>
      <c r="AX51" s="10"/>
      <c r="AY51" s="10"/>
      <c r="AZ51" s="10"/>
      <c r="BA51" s="10"/>
      <c r="BB51" s="10"/>
      <c r="BC51" s="10"/>
      <c r="BD51" s="10"/>
    </row>
    <row r="52" spans="1:56" ht="15" customHeight="1" x14ac:dyDescent="0.25">
      <c r="A52" s="1"/>
    </row>
    <row r="53" spans="1:56" ht="15" customHeight="1" x14ac:dyDescent="0.25">
      <c r="A53" s="31">
        <v>4</v>
      </c>
      <c r="B53" s="322" t="s">
        <v>39</v>
      </c>
      <c r="C53" s="323"/>
      <c r="D53" s="323"/>
      <c r="E53" s="323"/>
      <c r="F53" s="323"/>
      <c r="G53" s="323"/>
      <c r="H53" s="323"/>
      <c r="I53" s="323"/>
      <c r="J53" s="323"/>
      <c r="K53" s="323"/>
      <c r="L53" s="323"/>
      <c r="M53" s="323"/>
      <c r="N53" s="323"/>
      <c r="O53" s="323"/>
      <c r="P53" s="323"/>
      <c r="Q53" s="323"/>
      <c r="R53" s="323"/>
      <c r="S53" s="323"/>
      <c r="T53" s="323"/>
      <c r="U53" s="323"/>
      <c r="V53" s="323"/>
      <c r="W53" s="323"/>
      <c r="X53" s="323"/>
      <c r="Y53" s="323"/>
      <c r="Z53" s="323"/>
      <c r="AA53" s="323"/>
      <c r="AB53" s="323"/>
      <c r="AC53" s="323"/>
      <c r="AD53" s="323"/>
      <c r="AE53" s="323"/>
      <c r="AF53" s="323"/>
      <c r="AG53" s="323"/>
      <c r="AH53" s="323"/>
      <c r="AI53" s="323"/>
      <c r="AJ53" s="323"/>
      <c r="AK53" s="323"/>
      <c r="AL53" s="323"/>
      <c r="AM53" s="323"/>
      <c r="AN53" s="323"/>
      <c r="AO53" s="323"/>
      <c r="AP53" s="323"/>
    </row>
    <row r="54" spans="1:56" ht="15" customHeight="1" x14ac:dyDescent="0.25">
      <c r="A54" s="1"/>
      <c r="C54" s="96" t="s">
        <v>40</v>
      </c>
      <c r="D54" s="96"/>
      <c r="E54" s="96"/>
      <c r="F54" s="96"/>
      <c r="G54" s="96"/>
      <c r="H54" s="96"/>
      <c r="I54" s="96"/>
      <c r="J54" s="96"/>
      <c r="K54" s="96"/>
      <c r="L54" s="96"/>
      <c r="M54" s="96"/>
      <c r="N54" s="96"/>
      <c r="O54" s="96"/>
      <c r="P54" s="96"/>
      <c r="Q54" s="96"/>
      <c r="R54" s="20"/>
      <c r="S54" s="321"/>
      <c r="T54" s="321"/>
      <c r="U54" s="321"/>
      <c r="V54" s="321"/>
      <c r="W54" s="321"/>
      <c r="X54" s="321"/>
      <c r="Y54" s="321"/>
      <c r="Z54" s="321"/>
      <c r="AA54" s="321"/>
      <c r="AB54" s="321"/>
      <c r="AC54" s="321"/>
      <c r="AD54" s="321"/>
      <c r="AE54" s="321"/>
      <c r="AF54" s="321"/>
      <c r="AG54" s="321"/>
      <c r="AH54" s="321"/>
      <c r="AI54" s="321"/>
      <c r="AJ54" s="321"/>
      <c r="AK54" s="321"/>
      <c r="AL54" s="321"/>
      <c r="AM54" s="321"/>
      <c r="AN54" s="321"/>
      <c r="AO54" s="321"/>
      <c r="AP54" s="321"/>
    </row>
    <row r="55" spans="1:56" ht="2.25" customHeight="1" x14ac:dyDescent="0.25">
      <c r="A55" s="1"/>
    </row>
    <row r="56" spans="1:56" ht="15" customHeight="1" x14ac:dyDescent="0.25">
      <c r="A56" s="1"/>
      <c r="C56" s="96" t="s">
        <v>41</v>
      </c>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row>
    <row r="57" spans="1:56" ht="15" customHeight="1" x14ac:dyDescent="0.25">
      <c r="A57" s="1"/>
    </row>
    <row r="58" spans="1:56" ht="15" customHeight="1" x14ac:dyDescent="0.25">
      <c r="A58" s="31">
        <v>5</v>
      </c>
      <c r="B58" s="104" t="s">
        <v>42</v>
      </c>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row>
    <row r="59" spans="1:56" ht="15" customHeight="1" x14ac:dyDescent="0.25">
      <c r="A59" s="1"/>
      <c r="C59" s="96" t="s">
        <v>40</v>
      </c>
      <c r="D59" s="96"/>
      <c r="E59" s="96"/>
      <c r="F59" s="96"/>
      <c r="G59" s="96"/>
      <c r="H59" s="96"/>
      <c r="I59" s="96"/>
      <c r="J59" s="96"/>
      <c r="K59" s="96"/>
      <c r="L59" s="96"/>
      <c r="M59" s="96"/>
      <c r="N59" s="96"/>
      <c r="O59" s="96"/>
      <c r="P59" s="96"/>
      <c r="Q59" s="96"/>
      <c r="R59" s="20"/>
      <c r="S59" s="321"/>
      <c r="T59" s="321"/>
      <c r="U59" s="321"/>
      <c r="V59" s="321"/>
      <c r="W59" s="321"/>
      <c r="X59" s="321"/>
      <c r="Y59" s="321"/>
      <c r="Z59" s="321"/>
      <c r="AA59" s="321"/>
      <c r="AB59" s="321"/>
      <c r="AC59" s="321"/>
      <c r="AD59" s="321"/>
      <c r="AE59" s="321"/>
      <c r="AF59" s="321"/>
      <c r="AG59" s="321"/>
      <c r="AH59" s="321"/>
      <c r="AI59" s="321"/>
      <c r="AJ59" s="321"/>
      <c r="AK59" s="321"/>
      <c r="AL59" s="321"/>
      <c r="AM59" s="321"/>
      <c r="AN59" s="321"/>
      <c r="AO59" s="321"/>
      <c r="AP59" s="321"/>
    </row>
    <row r="60" spans="1:56" ht="2.25" customHeight="1" x14ac:dyDescent="0.25">
      <c r="A60" s="1"/>
    </row>
    <row r="61" spans="1:56" ht="15" customHeight="1" x14ac:dyDescent="0.25">
      <c r="A61" s="1"/>
      <c r="C61" s="96" t="s">
        <v>41</v>
      </c>
      <c r="D61" s="96"/>
      <c r="E61" s="96"/>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row>
    <row r="62" spans="1:56" ht="2.25" customHeight="1" x14ac:dyDescent="0.25">
      <c r="A62" s="1"/>
    </row>
    <row r="63" spans="1:56" ht="15" customHeight="1" x14ac:dyDescent="0.25">
      <c r="A63" s="31">
        <v>6</v>
      </c>
      <c r="B63" s="102" t="s">
        <v>43</v>
      </c>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row>
    <row r="64" spans="1:56" ht="15" customHeight="1" x14ac:dyDescent="0.25">
      <c r="A64" s="31"/>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row>
    <row r="65" spans="1:42" ht="15" customHeight="1" x14ac:dyDescent="0.25">
      <c r="A65" s="1"/>
      <c r="B65" s="16"/>
    </row>
    <row r="66" spans="1:42" ht="15" customHeight="1" x14ac:dyDescent="0.25">
      <c r="A66" s="1"/>
      <c r="C66" s="137" t="s">
        <v>44</v>
      </c>
      <c r="D66" s="137"/>
      <c r="E66" s="137"/>
      <c r="F66" s="137"/>
      <c r="G66" s="137"/>
      <c r="H66" s="137"/>
      <c r="I66" s="137"/>
      <c r="J66" s="137"/>
      <c r="K66" s="137"/>
      <c r="L66" s="137"/>
      <c r="M66" s="137"/>
      <c r="N66" s="137"/>
      <c r="O66" s="137"/>
      <c r="P66" s="137"/>
      <c r="Q66" s="137"/>
      <c r="R66" s="137"/>
      <c r="S66" s="137"/>
      <c r="T66" s="137"/>
      <c r="U66" s="137"/>
      <c r="V66" s="137"/>
      <c r="X66" s="288"/>
      <c r="Y66" s="289"/>
      <c r="Z66" s="289"/>
      <c r="AA66" s="290"/>
      <c r="AC66" s="288"/>
      <c r="AD66" s="289"/>
      <c r="AE66" s="289"/>
      <c r="AF66" s="290"/>
      <c r="AH66" s="288"/>
      <c r="AI66" s="289"/>
      <c r="AJ66" s="289"/>
      <c r="AK66" s="290"/>
      <c r="AM66" s="288"/>
      <c r="AN66" s="289"/>
      <c r="AO66" s="289"/>
      <c r="AP66" s="290"/>
    </row>
    <row r="67" spans="1:42" ht="15" customHeight="1" x14ac:dyDescent="0.25">
      <c r="A67" s="1"/>
      <c r="C67" s="96" t="s">
        <v>41</v>
      </c>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c r="AF67" s="96"/>
      <c r="AG67" s="96"/>
      <c r="AH67" s="96"/>
      <c r="AI67" s="96"/>
      <c r="AJ67" s="96"/>
      <c r="AK67" s="96"/>
      <c r="AL67" s="96"/>
      <c r="AM67" s="96"/>
      <c r="AN67" s="96"/>
      <c r="AO67" s="96"/>
      <c r="AP67" s="96"/>
    </row>
    <row r="68" spans="1:42" ht="15" customHeight="1" x14ac:dyDescent="0.25">
      <c r="A68" s="1"/>
    </row>
    <row r="69" spans="1:42" ht="15" customHeight="1" x14ac:dyDescent="0.25">
      <c r="A69" s="31">
        <v>7</v>
      </c>
      <c r="B69" s="104" t="s">
        <v>45</v>
      </c>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L69" s="96"/>
      <c r="AM69" s="96"/>
      <c r="AN69" s="96"/>
      <c r="AO69" s="96"/>
      <c r="AP69" s="96"/>
    </row>
    <row r="70" spans="1:42" ht="2.25" customHeight="1" x14ac:dyDescent="0.25">
      <c r="A70" s="1"/>
    </row>
    <row r="71" spans="1:42" ht="15" customHeight="1" x14ac:dyDescent="0.25">
      <c r="A71" s="1"/>
      <c r="B71" s="284" t="s">
        <v>46</v>
      </c>
      <c r="C71" s="96"/>
      <c r="D71" s="96"/>
      <c r="E71" s="96"/>
      <c r="F71" s="96"/>
      <c r="G71" s="96"/>
      <c r="H71" s="96"/>
      <c r="I71" s="96"/>
      <c r="J71" s="96"/>
      <c r="K71" s="96"/>
      <c r="L71" s="96"/>
      <c r="M71" s="96"/>
      <c r="N71" s="96"/>
      <c r="O71" s="96"/>
      <c r="Q71" s="261"/>
      <c r="R71" s="282"/>
      <c r="S71" s="282"/>
      <c r="T71" s="282"/>
      <c r="U71" s="282"/>
      <c r="V71" s="282"/>
      <c r="W71" s="282"/>
      <c r="X71" s="282"/>
      <c r="Y71" s="282"/>
      <c r="Z71" s="282"/>
      <c r="AA71" s="282"/>
      <c r="AB71" s="282"/>
      <c r="AC71" s="282"/>
      <c r="AD71" s="282"/>
      <c r="AE71" s="282"/>
      <c r="AF71" s="282"/>
      <c r="AG71" s="282"/>
      <c r="AH71" s="282"/>
      <c r="AI71" s="282"/>
      <c r="AJ71" s="282"/>
      <c r="AK71" s="282"/>
      <c r="AL71" s="282"/>
      <c r="AM71" s="282"/>
      <c r="AN71" s="282"/>
      <c r="AO71" s="282"/>
      <c r="AP71" s="283"/>
    </row>
    <row r="72" spans="1:42" ht="2.25" customHeight="1" x14ac:dyDescent="0.25">
      <c r="A72" s="1"/>
      <c r="N72" s="9"/>
    </row>
    <row r="73" spans="1:42" ht="15" customHeight="1" x14ac:dyDescent="0.25">
      <c r="A73" s="1"/>
      <c r="B73" s="284" t="s">
        <v>47</v>
      </c>
      <c r="C73" s="96"/>
      <c r="D73" s="96"/>
      <c r="E73" s="96"/>
      <c r="F73" s="96"/>
      <c r="G73" s="96"/>
      <c r="H73" s="96"/>
      <c r="I73" s="96"/>
      <c r="J73" s="96"/>
      <c r="K73" s="96"/>
      <c r="L73" s="96"/>
      <c r="M73" s="96"/>
      <c r="N73" s="96"/>
      <c r="O73" s="96"/>
      <c r="Q73" s="285"/>
      <c r="R73" s="286"/>
      <c r="S73" s="286"/>
      <c r="T73" s="286"/>
      <c r="U73" s="286"/>
      <c r="V73" s="286"/>
      <c r="W73" s="286"/>
      <c r="X73" s="286"/>
      <c r="Y73" s="286"/>
      <c r="Z73" s="286"/>
      <c r="AA73" s="286"/>
      <c r="AB73" s="286"/>
      <c r="AC73" s="286"/>
      <c r="AD73" s="286"/>
      <c r="AE73" s="286"/>
      <c r="AF73" s="286"/>
      <c r="AG73" s="286"/>
      <c r="AH73" s="286"/>
      <c r="AI73" s="286"/>
      <c r="AJ73" s="286"/>
      <c r="AK73" s="287"/>
      <c r="AL73" s="32"/>
      <c r="AM73" s="285"/>
      <c r="AN73" s="286"/>
      <c r="AO73" s="286"/>
      <c r="AP73" s="287"/>
    </row>
    <row r="74" spans="1:42" ht="2.25" customHeight="1" x14ac:dyDescent="0.25">
      <c r="A74" s="1"/>
      <c r="N74" s="9"/>
    </row>
    <row r="75" spans="1:42" ht="15" customHeight="1" x14ac:dyDescent="0.25">
      <c r="A75" s="1"/>
      <c r="B75" s="284" t="s">
        <v>48</v>
      </c>
      <c r="C75" s="96"/>
      <c r="D75" s="96"/>
      <c r="E75" s="96"/>
      <c r="F75" s="96"/>
      <c r="G75" s="96"/>
      <c r="H75" s="96"/>
      <c r="I75" s="96"/>
      <c r="J75" s="96"/>
      <c r="K75" s="96"/>
      <c r="L75" s="96"/>
      <c r="M75" s="96"/>
      <c r="N75" s="96"/>
      <c r="O75" s="96"/>
      <c r="Q75" s="261"/>
      <c r="R75" s="262"/>
      <c r="S75" s="262"/>
      <c r="T75" s="263"/>
      <c r="U75" s="33"/>
      <c r="V75" s="231"/>
      <c r="W75" s="232"/>
      <c r="X75" s="232"/>
      <c r="Y75" s="232"/>
      <c r="Z75" s="232"/>
      <c r="AA75" s="232"/>
      <c r="AB75" s="232"/>
      <c r="AC75" s="232"/>
      <c r="AD75" s="232"/>
      <c r="AE75" s="232"/>
      <c r="AF75" s="232"/>
      <c r="AG75" s="232"/>
      <c r="AH75" s="232"/>
      <c r="AI75" s="232"/>
      <c r="AJ75" s="232"/>
      <c r="AK75" s="232"/>
      <c r="AL75" s="232"/>
      <c r="AM75" s="232"/>
      <c r="AN75" s="232"/>
      <c r="AO75" s="232"/>
      <c r="AP75" s="233"/>
    </row>
    <row r="76" spans="1:42" ht="2.25" customHeight="1" x14ac:dyDescent="0.25">
      <c r="A76" s="1"/>
    </row>
    <row r="77" spans="1:42" ht="15" customHeight="1" x14ac:dyDescent="0.25">
      <c r="A77" s="1"/>
      <c r="B77" s="284" t="s">
        <v>49</v>
      </c>
      <c r="C77" s="96"/>
      <c r="D77" s="96"/>
      <c r="E77" s="96"/>
      <c r="F77" s="96"/>
      <c r="G77" s="96"/>
      <c r="H77" s="96"/>
      <c r="I77" s="96"/>
      <c r="J77" s="96"/>
      <c r="K77" s="96"/>
      <c r="L77" s="96"/>
      <c r="M77" s="96"/>
      <c r="N77" s="96"/>
      <c r="O77" s="96"/>
      <c r="Q77" s="34"/>
      <c r="R77" s="35"/>
      <c r="S77" s="35"/>
      <c r="T77" s="35"/>
      <c r="U77" s="36"/>
      <c r="V77" s="35"/>
      <c r="W77" s="35"/>
      <c r="X77" s="35"/>
      <c r="Y77" s="36"/>
      <c r="Z77" s="35"/>
      <c r="AA77" s="35"/>
      <c r="AB77" s="35"/>
      <c r="AC77" s="36"/>
      <c r="AD77" s="36"/>
      <c r="AE77" s="36"/>
      <c r="AF77" s="36"/>
      <c r="AG77" s="36"/>
      <c r="AH77" s="36"/>
      <c r="AI77" s="36"/>
      <c r="AJ77" s="36"/>
      <c r="AK77" s="36"/>
      <c r="AL77" s="36"/>
      <c r="AM77" s="36"/>
      <c r="AN77" s="36"/>
      <c r="AO77" s="36"/>
      <c r="AP77" s="36"/>
    </row>
    <row r="78" spans="1:42" ht="15" customHeight="1" x14ac:dyDescent="0.25">
      <c r="A78" s="1"/>
    </row>
    <row r="79" spans="1:42" ht="15" customHeight="1" x14ac:dyDescent="0.25">
      <c r="A79" s="31">
        <v>8</v>
      </c>
      <c r="B79" s="104" t="s">
        <v>50</v>
      </c>
      <c r="C79" s="96"/>
      <c r="D79" s="96"/>
      <c r="E79" s="96"/>
      <c r="F79" s="96"/>
      <c r="G79" s="96"/>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96"/>
    </row>
    <row r="80" spans="1:42" ht="15" customHeight="1" x14ac:dyDescent="0.25">
      <c r="A80" s="10"/>
    </row>
    <row r="81" spans="1:42" ht="15" customHeight="1" x14ac:dyDescent="0.25">
      <c r="A81" s="1"/>
      <c r="B81" s="284" t="s">
        <v>46</v>
      </c>
      <c r="C81" s="96"/>
      <c r="D81" s="96"/>
      <c r="E81" s="96"/>
      <c r="F81" s="96"/>
      <c r="G81" s="96"/>
      <c r="H81" s="96"/>
      <c r="I81" s="96"/>
      <c r="J81" s="96"/>
      <c r="K81" s="96"/>
      <c r="L81" s="96"/>
      <c r="M81" s="96"/>
      <c r="N81" s="96"/>
      <c r="O81" s="96"/>
      <c r="Q81" s="261"/>
      <c r="R81" s="282"/>
      <c r="S81" s="282"/>
      <c r="T81" s="282"/>
      <c r="U81" s="282"/>
      <c r="V81" s="282"/>
      <c r="W81" s="282"/>
      <c r="X81" s="282"/>
      <c r="Y81" s="282"/>
      <c r="Z81" s="282"/>
      <c r="AA81" s="282"/>
      <c r="AB81" s="282"/>
      <c r="AC81" s="282"/>
      <c r="AD81" s="282"/>
      <c r="AE81" s="282"/>
      <c r="AF81" s="282"/>
      <c r="AG81" s="282"/>
      <c r="AH81" s="282"/>
      <c r="AI81" s="282"/>
      <c r="AJ81" s="282"/>
      <c r="AK81" s="282"/>
      <c r="AL81" s="282"/>
      <c r="AM81" s="282"/>
      <c r="AN81" s="282"/>
      <c r="AO81" s="282"/>
      <c r="AP81" s="283"/>
    </row>
    <row r="82" spans="1:42" ht="2.25" customHeight="1" x14ac:dyDescent="0.25">
      <c r="A82" s="1"/>
      <c r="N82" s="9"/>
    </row>
    <row r="83" spans="1:42" ht="15" customHeight="1" x14ac:dyDescent="0.25">
      <c r="A83" s="1"/>
      <c r="B83" s="284" t="s">
        <v>47</v>
      </c>
      <c r="C83" s="96"/>
      <c r="D83" s="96"/>
      <c r="E83" s="96"/>
      <c r="F83" s="96"/>
      <c r="G83" s="96"/>
      <c r="H83" s="96"/>
      <c r="I83" s="96"/>
      <c r="J83" s="96"/>
      <c r="K83" s="96"/>
      <c r="L83" s="96"/>
      <c r="M83" s="96"/>
      <c r="N83" s="96"/>
      <c r="O83" s="96"/>
      <c r="Q83" s="285"/>
      <c r="R83" s="286"/>
      <c r="S83" s="286"/>
      <c r="T83" s="286"/>
      <c r="U83" s="286"/>
      <c r="V83" s="286"/>
      <c r="W83" s="286"/>
      <c r="X83" s="286"/>
      <c r="Y83" s="286"/>
      <c r="Z83" s="286"/>
      <c r="AA83" s="286"/>
      <c r="AB83" s="286"/>
      <c r="AC83" s="286"/>
      <c r="AD83" s="286"/>
      <c r="AE83" s="286"/>
      <c r="AF83" s="286"/>
      <c r="AG83" s="286"/>
      <c r="AH83" s="286"/>
      <c r="AI83" s="286"/>
      <c r="AJ83" s="286"/>
      <c r="AK83" s="287"/>
      <c r="AL83" s="32"/>
      <c r="AM83" s="285"/>
      <c r="AN83" s="286"/>
      <c r="AO83" s="286"/>
      <c r="AP83" s="287"/>
    </row>
    <row r="84" spans="1:42" ht="2.25" customHeight="1" x14ac:dyDescent="0.25">
      <c r="A84" s="1"/>
      <c r="N84" s="9"/>
    </row>
    <row r="85" spans="1:42" ht="15" customHeight="1" x14ac:dyDescent="0.25">
      <c r="A85" s="1"/>
      <c r="B85" s="284" t="s">
        <v>48</v>
      </c>
      <c r="C85" s="96"/>
      <c r="D85" s="96"/>
      <c r="E85" s="96"/>
      <c r="F85" s="96"/>
      <c r="G85" s="96"/>
      <c r="H85" s="96"/>
      <c r="I85" s="96"/>
      <c r="J85" s="96"/>
      <c r="K85" s="96"/>
      <c r="L85" s="96"/>
      <c r="M85" s="96"/>
      <c r="N85" s="96"/>
      <c r="O85" s="96"/>
      <c r="Q85" s="285"/>
      <c r="R85" s="286"/>
      <c r="S85" s="286"/>
      <c r="T85" s="287"/>
      <c r="U85" s="33"/>
      <c r="V85" s="231"/>
      <c r="W85" s="232"/>
      <c r="X85" s="232"/>
      <c r="Y85" s="232"/>
      <c r="Z85" s="232"/>
      <c r="AA85" s="232"/>
      <c r="AB85" s="232"/>
      <c r="AC85" s="232"/>
      <c r="AD85" s="232"/>
      <c r="AE85" s="232"/>
      <c r="AF85" s="232"/>
      <c r="AG85" s="232"/>
      <c r="AH85" s="232"/>
      <c r="AI85" s="232"/>
      <c r="AJ85" s="232"/>
      <c r="AK85" s="232"/>
      <c r="AL85" s="232"/>
      <c r="AM85" s="232"/>
      <c r="AN85" s="232"/>
      <c r="AO85" s="232"/>
      <c r="AP85" s="233"/>
    </row>
    <row r="86" spans="1:42" ht="2.25" customHeight="1" x14ac:dyDescent="0.25">
      <c r="A86" s="1"/>
    </row>
    <row r="87" spans="1:42" ht="15" customHeight="1" x14ac:dyDescent="0.25">
      <c r="A87" s="120"/>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0"/>
      <c r="AL87" s="120"/>
      <c r="AM87" s="120"/>
      <c r="AN87" s="120"/>
      <c r="AO87" s="120"/>
      <c r="AP87" s="120"/>
    </row>
    <row r="88" spans="1:42" ht="15" customHeight="1" x14ac:dyDescent="0.25">
      <c r="A88" s="31">
        <v>9</v>
      </c>
      <c r="B88" s="104" t="s">
        <v>51</v>
      </c>
      <c r="C88" s="96"/>
      <c r="D88" s="96"/>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c r="AO88" s="96"/>
      <c r="AP88" s="96"/>
    </row>
    <row r="89" spans="1:42" ht="15" customHeight="1" x14ac:dyDescent="0.25">
      <c r="A89" s="1"/>
    </row>
    <row r="90" spans="1:42" ht="15" customHeight="1" x14ac:dyDescent="0.25">
      <c r="A90" s="1"/>
      <c r="B90" s="284" t="s">
        <v>46</v>
      </c>
      <c r="C90" s="96"/>
      <c r="D90" s="96"/>
      <c r="E90" s="96"/>
      <c r="F90" s="96"/>
      <c r="G90" s="96"/>
      <c r="H90" s="96"/>
      <c r="I90" s="96"/>
      <c r="J90" s="96"/>
      <c r="K90" s="96"/>
      <c r="L90" s="96"/>
      <c r="M90" s="96"/>
      <c r="N90" s="96"/>
      <c r="O90" s="96"/>
      <c r="Q90" s="261"/>
      <c r="R90" s="282"/>
      <c r="S90" s="282"/>
      <c r="T90" s="282"/>
      <c r="U90" s="282"/>
      <c r="V90" s="282"/>
      <c r="W90" s="282"/>
      <c r="X90" s="282"/>
      <c r="Y90" s="282"/>
      <c r="Z90" s="282"/>
      <c r="AA90" s="282"/>
      <c r="AB90" s="282"/>
      <c r="AC90" s="282"/>
      <c r="AD90" s="282"/>
      <c r="AE90" s="282"/>
      <c r="AF90" s="282"/>
      <c r="AG90" s="282"/>
      <c r="AH90" s="282"/>
      <c r="AI90" s="282"/>
      <c r="AJ90" s="282"/>
      <c r="AK90" s="282"/>
      <c r="AL90" s="282"/>
      <c r="AM90" s="282"/>
      <c r="AN90" s="282"/>
      <c r="AO90" s="282"/>
      <c r="AP90" s="283"/>
    </row>
    <row r="91" spans="1:42" ht="2.25" customHeight="1" x14ac:dyDescent="0.25">
      <c r="A91" s="1"/>
      <c r="N91" s="9"/>
    </row>
    <row r="92" spans="1:42" ht="15" customHeight="1" x14ac:dyDescent="0.25">
      <c r="A92" s="1"/>
      <c r="B92" s="284" t="s">
        <v>47</v>
      </c>
      <c r="C92" s="96"/>
      <c r="D92" s="96"/>
      <c r="E92" s="96"/>
      <c r="F92" s="96"/>
      <c r="G92" s="96"/>
      <c r="H92" s="96"/>
      <c r="I92" s="96"/>
      <c r="J92" s="96"/>
      <c r="K92" s="96"/>
      <c r="L92" s="96"/>
      <c r="M92" s="96"/>
      <c r="N92" s="96"/>
      <c r="O92" s="96"/>
      <c r="Q92" s="295"/>
      <c r="R92" s="296"/>
      <c r="S92" s="296"/>
      <c r="T92" s="296"/>
      <c r="U92" s="296"/>
      <c r="V92" s="296"/>
      <c r="W92" s="296"/>
      <c r="X92" s="296"/>
      <c r="Y92" s="296"/>
      <c r="Z92" s="296"/>
      <c r="AA92" s="296"/>
      <c r="AB92" s="296"/>
      <c r="AC92" s="296"/>
      <c r="AD92" s="296"/>
      <c r="AE92" s="296"/>
      <c r="AF92" s="296"/>
      <c r="AG92" s="296"/>
      <c r="AH92" s="296"/>
      <c r="AI92" s="296"/>
      <c r="AJ92" s="296"/>
      <c r="AK92" s="297"/>
      <c r="AL92" s="32"/>
      <c r="AM92" s="285"/>
      <c r="AN92" s="286"/>
      <c r="AO92" s="286"/>
      <c r="AP92" s="287"/>
    </row>
    <row r="93" spans="1:42" ht="2.25" customHeight="1" x14ac:dyDescent="0.25">
      <c r="A93" s="1"/>
      <c r="N93" s="9"/>
    </row>
    <row r="94" spans="1:42" ht="15" customHeight="1" x14ac:dyDescent="0.25">
      <c r="A94" s="1"/>
      <c r="B94" s="284" t="s">
        <v>48</v>
      </c>
      <c r="C94" s="96"/>
      <c r="D94" s="96"/>
      <c r="E94" s="96"/>
      <c r="F94" s="96"/>
      <c r="G94" s="96"/>
      <c r="H94" s="96"/>
      <c r="I94" s="96"/>
      <c r="J94" s="96"/>
      <c r="K94" s="96"/>
      <c r="L94" s="96"/>
      <c r="M94" s="96"/>
      <c r="N94" s="96"/>
      <c r="O94" s="96"/>
      <c r="Q94" s="285"/>
      <c r="R94" s="286"/>
      <c r="S94" s="286"/>
      <c r="T94" s="287"/>
      <c r="U94" s="33"/>
      <c r="V94" s="231"/>
      <c r="W94" s="232"/>
      <c r="X94" s="232"/>
      <c r="Y94" s="232"/>
      <c r="Z94" s="232"/>
      <c r="AA94" s="232"/>
      <c r="AB94" s="232"/>
      <c r="AC94" s="232"/>
      <c r="AD94" s="232"/>
      <c r="AE94" s="232"/>
      <c r="AF94" s="232"/>
      <c r="AG94" s="232"/>
      <c r="AH94" s="232"/>
      <c r="AI94" s="232"/>
      <c r="AJ94" s="232"/>
      <c r="AK94" s="232"/>
      <c r="AL94" s="232"/>
      <c r="AM94" s="232"/>
      <c r="AN94" s="232"/>
      <c r="AO94" s="232"/>
      <c r="AP94" s="233"/>
    </row>
    <row r="95" spans="1:42" ht="2.25" customHeight="1" x14ac:dyDescent="0.25">
      <c r="A95" s="1"/>
    </row>
    <row r="96" spans="1:42" ht="30" customHeight="1" x14ac:dyDescent="0.25">
      <c r="A96" s="1"/>
      <c r="B96" s="294" t="s">
        <v>52</v>
      </c>
      <c r="C96" s="96"/>
      <c r="D96" s="96"/>
      <c r="E96" s="96"/>
      <c r="F96" s="96"/>
      <c r="G96" s="96"/>
      <c r="H96" s="96"/>
      <c r="I96" s="96"/>
      <c r="J96" s="96"/>
      <c r="K96" s="96"/>
      <c r="L96" s="96"/>
      <c r="M96" s="96"/>
      <c r="N96" s="96"/>
      <c r="O96" s="96"/>
      <c r="Q96" s="285"/>
      <c r="R96" s="292"/>
      <c r="S96" s="292"/>
      <c r="T96" s="292"/>
      <c r="U96" s="292"/>
      <c r="V96" s="292"/>
      <c r="W96" s="292"/>
      <c r="X96" s="292"/>
      <c r="Y96" s="292"/>
      <c r="Z96" s="292"/>
      <c r="AA96" s="292"/>
      <c r="AB96" s="292"/>
      <c r="AC96" s="292"/>
      <c r="AD96" s="292"/>
      <c r="AE96" s="292"/>
      <c r="AF96" s="292"/>
      <c r="AG96" s="292"/>
      <c r="AH96" s="292"/>
      <c r="AI96" s="292"/>
      <c r="AJ96" s="292"/>
      <c r="AK96" s="292"/>
      <c r="AL96" s="292"/>
      <c r="AM96" s="292"/>
      <c r="AN96" s="292"/>
      <c r="AO96" s="292"/>
      <c r="AP96" s="293"/>
    </row>
    <row r="97" spans="1:43" ht="15" customHeight="1" x14ac:dyDescent="0.25">
      <c r="A97" s="1"/>
    </row>
    <row r="98" spans="1:43" ht="15" customHeight="1" x14ac:dyDescent="0.25">
      <c r="A98" s="31">
        <v>10</v>
      </c>
      <c r="B98" s="104" t="s">
        <v>53</v>
      </c>
      <c r="C98" s="96"/>
      <c r="D98" s="96"/>
      <c r="E98" s="96"/>
      <c r="F98" s="96"/>
      <c r="G98" s="96"/>
      <c r="H98" s="96"/>
      <c r="I98" s="96"/>
      <c r="J98" s="96"/>
      <c r="K98" s="96"/>
      <c r="L98" s="96"/>
      <c r="M98" s="96"/>
      <c r="N98" s="96"/>
      <c r="O98" s="96"/>
      <c r="P98" s="96"/>
      <c r="Q98" s="96"/>
      <c r="R98" s="96"/>
      <c r="S98" s="96"/>
      <c r="T98" s="96"/>
      <c r="U98" s="96"/>
      <c r="V98" s="96"/>
      <c r="W98" s="96"/>
      <c r="X98" s="96"/>
      <c r="Y98" s="96"/>
      <c r="Z98" s="96"/>
      <c r="AA98" s="96"/>
      <c r="AB98" s="96"/>
      <c r="AC98" s="96"/>
      <c r="AD98" s="96"/>
      <c r="AE98" s="96"/>
      <c r="AF98" s="96"/>
      <c r="AG98" s="96"/>
      <c r="AH98" s="96"/>
      <c r="AI98" s="96"/>
      <c r="AJ98" s="96"/>
      <c r="AK98" s="96"/>
      <c r="AL98" s="96"/>
      <c r="AM98" s="96"/>
      <c r="AN98" s="96"/>
      <c r="AO98" s="96"/>
      <c r="AP98" s="96"/>
    </row>
    <row r="99" spans="1:43" ht="15" customHeight="1" x14ac:dyDescent="0.25">
      <c r="A99" s="1"/>
    </row>
    <row r="100" spans="1:43" ht="15" customHeight="1" x14ac:dyDescent="0.25">
      <c r="A100" s="1"/>
      <c r="B100" s="284" t="s">
        <v>46</v>
      </c>
      <c r="C100" s="96"/>
      <c r="D100" s="96"/>
      <c r="E100" s="96"/>
      <c r="F100" s="96"/>
      <c r="G100" s="96"/>
      <c r="H100" s="96"/>
      <c r="I100" s="96"/>
      <c r="J100" s="96"/>
      <c r="K100" s="96"/>
      <c r="L100" s="96"/>
      <c r="M100" s="96"/>
      <c r="N100" s="96"/>
      <c r="O100" s="96"/>
      <c r="Q100" s="261"/>
      <c r="R100" s="282"/>
      <c r="S100" s="282"/>
      <c r="T100" s="282"/>
      <c r="U100" s="282"/>
      <c r="V100" s="282"/>
      <c r="W100" s="282"/>
      <c r="X100" s="282"/>
      <c r="Y100" s="282"/>
      <c r="Z100" s="282"/>
      <c r="AA100" s="282"/>
      <c r="AB100" s="282"/>
      <c r="AC100" s="282"/>
      <c r="AD100" s="282"/>
      <c r="AE100" s="282"/>
      <c r="AF100" s="282"/>
      <c r="AG100" s="282"/>
      <c r="AH100" s="282"/>
      <c r="AI100" s="282"/>
      <c r="AJ100" s="282"/>
      <c r="AK100" s="282"/>
      <c r="AL100" s="282"/>
      <c r="AM100" s="282"/>
      <c r="AN100" s="282"/>
      <c r="AO100" s="282"/>
      <c r="AP100" s="283"/>
    </row>
    <row r="101" spans="1:43" ht="2.25" customHeight="1" x14ac:dyDescent="0.25">
      <c r="A101" s="1"/>
      <c r="N101" s="9"/>
    </row>
    <row r="102" spans="1:43" ht="15" customHeight="1" x14ac:dyDescent="0.25">
      <c r="A102" s="1"/>
      <c r="B102" s="284" t="s">
        <v>47</v>
      </c>
      <c r="C102" s="96"/>
      <c r="D102" s="96"/>
      <c r="E102" s="96"/>
      <c r="F102" s="96"/>
      <c r="G102" s="96"/>
      <c r="H102" s="96"/>
      <c r="I102" s="96"/>
      <c r="J102" s="96"/>
      <c r="K102" s="96"/>
      <c r="L102" s="96"/>
      <c r="M102" s="96"/>
      <c r="N102" s="96"/>
      <c r="O102" s="96"/>
      <c r="Q102" s="295"/>
      <c r="R102" s="296"/>
      <c r="S102" s="296"/>
      <c r="T102" s="296"/>
      <c r="U102" s="296"/>
      <c r="V102" s="296"/>
      <c r="W102" s="296"/>
      <c r="X102" s="296"/>
      <c r="Y102" s="296"/>
      <c r="Z102" s="296"/>
      <c r="AA102" s="296"/>
      <c r="AB102" s="296"/>
      <c r="AC102" s="296"/>
      <c r="AD102" s="296"/>
      <c r="AE102" s="296"/>
      <c r="AF102" s="296"/>
      <c r="AG102" s="296"/>
      <c r="AH102" s="296"/>
      <c r="AI102" s="296"/>
      <c r="AJ102" s="296"/>
      <c r="AK102" s="297"/>
      <c r="AL102" s="32"/>
      <c r="AM102" s="295"/>
      <c r="AN102" s="296"/>
      <c r="AO102" s="296"/>
      <c r="AP102" s="297"/>
    </row>
    <row r="103" spans="1:43" ht="2.25" customHeight="1" x14ac:dyDescent="0.25">
      <c r="A103" s="1"/>
      <c r="N103" s="9"/>
    </row>
    <row r="104" spans="1:43" ht="15" customHeight="1" x14ac:dyDescent="0.25">
      <c r="A104" s="1"/>
      <c r="B104" s="284" t="s">
        <v>48</v>
      </c>
      <c r="C104" s="96"/>
      <c r="D104" s="96"/>
      <c r="E104" s="96"/>
      <c r="F104" s="96"/>
      <c r="G104" s="96"/>
      <c r="H104" s="96"/>
      <c r="I104" s="96"/>
      <c r="J104" s="96"/>
      <c r="K104" s="96"/>
      <c r="L104" s="96"/>
      <c r="M104" s="96"/>
      <c r="N104" s="96"/>
      <c r="O104" s="96"/>
      <c r="Q104" s="295"/>
      <c r="R104" s="296"/>
      <c r="S104" s="296"/>
      <c r="T104" s="297"/>
      <c r="U104" s="33"/>
      <c r="V104" s="231"/>
      <c r="W104" s="232"/>
      <c r="X104" s="232"/>
      <c r="Y104" s="232"/>
      <c r="Z104" s="232"/>
      <c r="AA104" s="232"/>
      <c r="AB104" s="232"/>
      <c r="AC104" s="232"/>
      <c r="AD104" s="232"/>
      <c r="AE104" s="232"/>
      <c r="AF104" s="232"/>
      <c r="AG104" s="232"/>
      <c r="AH104" s="232"/>
      <c r="AI104" s="232"/>
      <c r="AJ104" s="232"/>
      <c r="AK104" s="232"/>
      <c r="AL104" s="232"/>
      <c r="AM104" s="232"/>
      <c r="AN104" s="232"/>
      <c r="AO104" s="232"/>
      <c r="AP104" s="233"/>
    </row>
    <row r="105" spans="1:43" ht="15" customHeight="1" x14ac:dyDescent="0.25">
      <c r="A105" s="1"/>
    </row>
    <row r="106" spans="1:43" ht="15" customHeight="1" x14ac:dyDescent="0.25">
      <c r="A106" s="31">
        <v>11</v>
      </c>
      <c r="B106" s="104" t="s">
        <v>54</v>
      </c>
      <c r="C106" s="96"/>
      <c r="D106" s="96"/>
      <c r="E106" s="96"/>
      <c r="F106" s="96"/>
      <c r="G106" s="96"/>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row>
    <row r="107" spans="1:43" ht="15" customHeight="1" x14ac:dyDescent="0.25">
      <c r="A107" s="1"/>
    </row>
    <row r="108" spans="1:43" ht="15" customHeight="1" x14ac:dyDescent="0.25">
      <c r="A108" s="1"/>
      <c r="B108" s="113" t="s">
        <v>55</v>
      </c>
      <c r="C108" s="96"/>
      <c r="D108" s="96"/>
      <c r="E108" s="96"/>
      <c r="F108" s="96"/>
      <c r="G108" s="96"/>
      <c r="H108" s="96"/>
      <c r="I108" s="96"/>
      <c r="J108" s="96"/>
      <c r="K108" s="96"/>
      <c r="L108" s="96"/>
      <c r="M108" s="96"/>
      <c r="N108" s="96"/>
      <c r="O108" s="96"/>
      <c r="Q108" s="231"/>
      <c r="R108" s="232"/>
      <c r="S108" s="232"/>
      <c r="T108" s="232"/>
      <c r="U108" s="232"/>
      <c r="V108" s="232"/>
      <c r="W108" s="232"/>
      <c r="X108" s="232"/>
      <c r="Y108" s="232"/>
      <c r="Z108" s="232"/>
      <c r="AA108" s="232"/>
      <c r="AB108" s="232"/>
      <c r="AC108" s="232"/>
      <c r="AD108" s="232"/>
      <c r="AE108" s="232"/>
      <c r="AF108" s="232"/>
      <c r="AG108" s="232"/>
      <c r="AH108" s="232"/>
      <c r="AI108" s="232"/>
      <c r="AJ108" s="232"/>
      <c r="AK108" s="232"/>
      <c r="AL108" s="232"/>
      <c r="AM108" s="232"/>
      <c r="AN108" s="232"/>
      <c r="AO108" s="232"/>
      <c r="AP108" s="233"/>
      <c r="AQ108" s="20"/>
    </row>
    <row r="109" spans="1:43" ht="2.25" customHeight="1" x14ac:dyDescent="0.25">
      <c r="A109" s="1"/>
      <c r="P109" s="9"/>
      <c r="AQ109" s="20"/>
    </row>
    <row r="110" spans="1:43" ht="15" customHeight="1" x14ac:dyDescent="0.25">
      <c r="A110" s="1"/>
      <c r="B110" s="113" t="s">
        <v>56</v>
      </c>
      <c r="C110" s="96"/>
      <c r="D110" s="96"/>
      <c r="E110" s="96"/>
      <c r="F110" s="96"/>
      <c r="G110" s="96"/>
      <c r="H110" s="96"/>
      <c r="I110" s="96"/>
      <c r="J110" s="96"/>
      <c r="K110" s="96"/>
      <c r="L110" s="96"/>
      <c r="M110" s="96"/>
      <c r="N110" s="96"/>
      <c r="O110" s="96"/>
      <c r="Q110" s="291"/>
      <c r="R110" s="292"/>
      <c r="S110" s="292"/>
      <c r="T110" s="292"/>
      <c r="U110" s="292"/>
      <c r="V110" s="292"/>
      <c r="W110" s="292"/>
      <c r="X110" s="292"/>
      <c r="Y110" s="292"/>
      <c r="Z110" s="292"/>
      <c r="AA110" s="292"/>
      <c r="AB110" s="292"/>
      <c r="AC110" s="292"/>
      <c r="AD110" s="292"/>
      <c r="AE110" s="292"/>
      <c r="AF110" s="292"/>
      <c r="AG110" s="292"/>
      <c r="AH110" s="292"/>
      <c r="AI110" s="292"/>
      <c r="AJ110" s="292"/>
      <c r="AK110" s="292"/>
      <c r="AL110" s="292"/>
      <c r="AM110" s="292"/>
      <c r="AN110" s="292"/>
      <c r="AO110" s="292"/>
      <c r="AP110" s="293"/>
      <c r="AQ110" s="20"/>
    </row>
    <row r="111" spans="1:43" ht="2.25" customHeight="1" x14ac:dyDescent="0.25">
      <c r="A111" s="1"/>
      <c r="P111" s="9"/>
      <c r="AQ111" s="20"/>
    </row>
    <row r="112" spans="1:43" ht="15" customHeight="1" x14ac:dyDescent="0.25">
      <c r="A112" s="1"/>
      <c r="B112" s="113" t="s">
        <v>57</v>
      </c>
      <c r="C112" s="96"/>
      <c r="D112" s="96"/>
      <c r="E112" s="96"/>
      <c r="F112" s="96"/>
      <c r="G112" s="96"/>
      <c r="H112" s="96"/>
      <c r="I112" s="96"/>
      <c r="J112" s="96"/>
      <c r="K112" s="96"/>
      <c r="L112" s="96"/>
      <c r="M112" s="96"/>
      <c r="N112" s="96"/>
      <c r="O112" s="96"/>
      <c r="Q112" s="291"/>
      <c r="R112" s="292"/>
      <c r="S112" s="292"/>
      <c r="T112" s="292"/>
      <c r="U112" s="292"/>
      <c r="V112" s="292"/>
      <c r="W112" s="292"/>
      <c r="X112" s="292"/>
      <c r="Y112" s="292"/>
      <c r="Z112" s="292"/>
      <c r="AA112" s="292"/>
      <c r="AB112" s="292"/>
      <c r="AC112" s="292"/>
      <c r="AD112" s="292"/>
      <c r="AE112" s="292"/>
      <c r="AF112" s="292"/>
      <c r="AG112" s="292"/>
      <c r="AH112" s="292"/>
      <c r="AI112" s="292"/>
      <c r="AJ112" s="292"/>
      <c r="AK112" s="292"/>
      <c r="AL112" s="292"/>
      <c r="AM112" s="292"/>
      <c r="AN112" s="292"/>
      <c r="AO112" s="292"/>
      <c r="AP112" s="293"/>
      <c r="AQ112" s="20"/>
    </row>
    <row r="113" spans="1:42" ht="2.25" customHeight="1" x14ac:dyDescent="0.25">
      <c r="A113" s="1"/>
      <c r="P113" s="9"/>
    </row>
    <row r="114" spans="1:42" ht="15" customHeight="1" x14ac:dyDescent="0.25">
      <c r="A114" s="1"/>
      <c r="B114" s="113" t="s">
        <v>58</v>
      </c>
      <c r="C114" s="96"/>
      <c r="D114" s="96"/>
      <c r="E114" s="96"/>
      <c r="F114" s="96"/>
      <c r="G114" s="96"/>
      <c r="H114" s="96"/>
      <c r="I114" s="96"/>
      <c r="J114" s="96"/>
      <c r="K114" s="96"/>
      <c r="L114" s="96"/>
      <c r="M114" s="96"/>
      <c r="N114" s="96"/>
      <c r="O114" s="96"/>
      <c r="Q114" s="325"/>
      <c r="R114" s="326"/>
      <c r="S114" s="326"/>
      <c r="T114" s="326"/>
      <c r="U114" s="326"/>
      <c r="V114" s="327"/>
      <c r="W114" s="96" t="s">
        <v>59</v>
      </c>
      <c r="X114" s="96"/>
      <c r="Z114" s="325"/>
      <c r="AA114" s="326"/>
      <c r="AB114" s="326"/>
      <c r="AC114" s="326"/>
      <c r="AD114" s="326"/>
      <c r="AE114" s="327"/>
      <c r="AF114" s="96" t="s">
        <v>60</v>
      </c>
      <c r="AG114" s="96"/>
      <c r="AI114" s="325"/>
      <c r="AJ114" s="326"/>
      <c r="AK114" s="326"/>
      <c r="AL114" s="326"/>
      <c r="AM114" s="326"/>
      <c r="AN114" s="327"/>
      <c r="AO114" s="96" t="s">
        <v>61</v>
      </c>
      <c r="AP114" s="96"/>
    </row>
    <row r="115" spans="1:42" ht="15" customHeight="1" x14ac:dyDescent="0.25">
      <c r="A115" s="1"/>
      <c r="B115" s="54"/>
      <c r="C115" s="54"/>
      <c r="D115" s="54"/>
      <c r="E115" s="54"/>
      <c r="F115" s="54"/>
      <c r="G115" s="54"/>
      <c r="H115" s="54"/>
      <c r="I115" s="54"/>
      <c r="J115" s="54"/>
      <c r="K115" s="54"/>
      <c r="L115" s="54"/>
      <c r="M115" s="54"/>
      <c r="N115" s="54"/>
      <c r="O115" s="54"/>
      <c r="P115" s="63"/>
      <c r="Q115" s="54"/>
      <c r="R115" s="54"/>
      <c r="S115" s="54"/>
      <c r="T115" s="54"/>
      <c r="U115" s="54"/>
      <c r="V115" s="54"/>
      <c r="W115" s="54"/>
      <c r="X115" s="54"/>
      <c r="Y115" s="54"/>
      <c r="Z115" s="54"/>
      <c r="AA115" s="54"/>
      <c r="AB115" s="54"/>
      <c r="AC115" s="54"/>
      <c r="AD115" s="54"/>
      <c r="AE115" s="54"/>
      <c r="AF115" s="54"/>
      <c r="AG115" s="54"/>
      <c r="AH115" s="54"/>
      <c r="AI115" s="54"/>
      <c r="AJ115" s="54"/>
    </row>
    <row r="116" spans="1:42" ht="15" customHeight="1" x14ac:dyDescent="0.25">
      <c r="A116" s="1"/>
      <c r="B116" s="278" t="s">
        <v>62</v>
      </c>
      <c r="C116" s="151"/>
      <c r="D116" s="151"/>
      <c r="E116" s="151"/>
      <c r="F116" s="151"/>
      <c r="G116" s="151"/>
      <c r="H116" s="151"/>
      <c r="I116" s="151"/>
      <c r="J116" s="151"/>
      <c r="K116" s="151"/>
      <c r="L116" s="151"/>
      <c r="M116" s="151"/>
      <c r="N116" s="151"/>
      <c r="O116" s="151"/>
      <c r="P116" s="54"/>
      <c r="Q116" s="279" t="s">
        <v>63</v>
      </c>
      <c r="R116" s="280"/>
      <c r="S116" s="78"/>
      <c r="T116" s="78"/>
      <c r="U116" s="79"/>
      <c r="V116" s="279" t="s">
        <v>64</v>
      </c>
      <c r="W116" s="279"/>
      <c r="X116" s="279"/>
      <c r="Y116" s="78"/>
      <c r="Z116" s="78"/>
      <c r="AA116" s="80"/>
      <c r="AB116" s="279" t="s">
        <v>65</v>
      </c>
      <c r="AC116" s="280"/>
      <c r="AD116" s="81"/>
      <c r="AE116" s="78"/>
      <c r="AF116" s="78"/>
      <c r="AG116" s="78"/>
      <c r="AH116" s="54"/>
      <c r="AI116" s="80"/>
      <c r="AJ116" s="80"/>
      <c r="AK116" s="37"/>
      <c r="AL116" s="37"/>
      <c r="AM116" s="37"/>
      <c r="AN116" s="37"/>
    </row>
    <row r="117" spans="1:42" ht="15" customHeight="1" x14ac:dyDescent="0.25">
      <c r="A117" s="1"/>
    </row>
    <row r="118" spans="1:42" ht="15" customHeight="1" x14ac:dyDescent="0.25">
      <c r="A118" s="1">
        <v>12</v>
      </c>
      <c r="B118" s="198" t="s">
        <v>66</v>
      </c>
      <c r="C118" s="199"/>
      <c r="D118" s="199"/>
      <c r="E118" s="199"/>
      <c r="F118" s="199"/>
      <c r="G118" s="199"/>
      <c r="H118" s="199"/>
      <c r="I118" s="199"/>
      <c r="J118" s="199"/>
      <c r="K118" s="199"/>
      <c r="L118" s="199"/>
      <c r="M118" s="199"/>
      <c r="N118" s="199"/>
      <c r="O118" s="199"/>
      <c r="P118" s="199"/>
      <c r="Q118" s="199"/>
      <c r="R118" s="199"/>
      <c r="S118" s="199"/>
      <c r="T118" s="199"/>
      <c r="U118" s="199"/>
      <c r="V118" s="199"/>
      <c r="W118" s="199"/>
      <c r="X118" s="199"/>
      <c r="Y118" s="199"/>
      <c r="Z118" s="199"/>
      <c r="AA118" s="199"/>
      <c r="AB118" s="199"/>
      <c r="AC118" s="199"/>
      <c r="AD118" s="199"/>
      <c r="AE118" s="199"/>
      <c r="AF118" s="199"/>
      <c r="AG118" s="199"/>
      <c r="AH118" s="199"/>
      <c r="AI118" s="199"/>
      <c r="AJ118" s="199"/>
      <c r="AK118" s="199"/>
      <c r="AL118" s="199"/>
      <c r="AM118" s="199"/>
      <c r="AN118" s="199"/>
      <c r="AO118" s="199"/>
      <c r="AP118" s="281"/>
    </row>
    <row r="119" spans="1:42" ht="2.25" customHeight="1" x14ac:dyDescent="0.25">
      <c r="A119" s="1"/>
      <c r="B119" s="16"/>
    </row>
    <row r="120" spans="1:42" ht="15" customHeight="1" x14ac:dyDescent="0.25">
      <c r="A120" s="1"/>
      <c r="C120" s="96" t="s">
        <v>67</v>
      </c>
      <c r="D120" s="96"/>
      <c r="E120" s="96"/>
      <c r="F120" s="96"/>
      <c r="G120" s="96"/>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row>
    <row r="121" spans="1:42" ht="2.25" customHeight="1" x14ac:dyDescent="0.25">
      <c r="A121" s="1"/>
    </row>
    <row r="122" spans="1:42" ht="15" customHeight="1" x14ac:dyDescent="0.25">
      <c r="A122" s="1"/>
      <c r="C122" s="96" t="s">
        <v>68</v>
      </c>
      <c r="D122" s="96"/>
      <c r="E122" s="96"/>
      <c r="F122" s="96"/>
      <c r="G122" s="96"/>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row>
    <row r="123" spans="1:42" ht="15" customHeight="1" x14ac:dyDescent="0.25">
      <c r="A123" s="1"/>
    </row>
    <row r="124" spans="1:42" ht="15" customHeight="1" x14ac:dyDescent="0.25">
      <c r="A124" s="31">
        <v>13</v>
      </c>
      <c r="B124" s="104" t="s">
        <v>69</v>
      </c>
      <c r="C124" s="96"/>
      <c r="D124" s="96"/>
      <c r="E124" s="96"/>
      <c r="F124" s="96"/>
      <c r="G124" s="96"/>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row>
    <row r="125" spans="1:42" ht="2.25" customHeight="1" x14ac:dyDescent="0.25">
      <c r="A125" s="1"/>
    </row>
    <row r="126" spans="1:42" ht="45" customHeight="1" x14ac:dyDescent="0.25">
      <c r="A126" s="1"/>
      <c r="B126" s="146" t="s">
        <v>70</v>
      </c>
      <c r="C126" s="103"/>
      <c r="D126" s="103"/>
      <c r="E126" s="103"/>
      <c r="F126" s="103"/>
      <c r="G126" s="103"/>
      <c r="H126" s="103"/>
      <c r="I126" s="103"/>
      <c r="J126" s="103"/>
      <c r="K126" s="103"/>
      <c r="L126" s="103"/>
      <c r="M126" s="103"/>
      <c r="N126" s="103"/>
      <c r="O126" s="103"/>
      <c r="P126" s="103"/>
      <c r="Q126" s="103"/>
      <c r="R126" s="103"/>
      <c r="S126" s="103"/>
      <c r="T126" s="103"/>
      <c r="U126" s="103"/>
      <c r="V126" s="103"/>
      <c r="W126" s="103"/>
      <c r="X126" s="103"/>
      <c r="Y126" s="103"/>
      <c r="Z126" s="103"/>
      <c r="AA126" s="103"/>
      <c r="AB126" s="103"/>
      <c r="AC126" s="103"/>
      <c r="AD126" s="103"/>
      <c r="AE126" s="103"/>
      <c r="AF126" s="103"/>
      <c r="AG126" s="103"/>
      <c r="AH126" s="103"/>
      <c r="AI126" s="103"/>
      <c r="AJ126" s="103"/>
      <c r="AK126" s="103"/>
      <c r="AL126" s="103"/>
      <c r="AM126" s="103"/>
      <c r="AN126" s="103"/>
      <c r="AO126" s="103"/>
      <c r="AP126" s="103"/>
    </row>
    <row r="127" spans="1:42" ht="2.25" customHeight="1" x14ac:dyDescent="0.25">
      <c r="A127" s="1"/>
      <c r="B127" s="16"/>
    </row>
    <row r="128" spans="1:42" ht="15" customHeight="1" x14ac:dyDescent="0.25">
      <c r="A128" s="1"/>
      <c r="C128" s="96" t="s">
        <v>40</v>
      </c>
      <c r="D128" s="96"/>
      <c r="E128" s="96"/>
      <c r="F128" s="96"/>
      <c r="G128" s="96"/>
      <c r="H128" s="96"/>
      <c r="I128" s="96"/>
      <c r="J128" s="96"/>
      <c r="K128" s="96"/>
      <c r="L128" s="96"/>
      <c r="M128" s="96"/>
      <c r="N128" s="96"/>
      <c r="O128" s="96"/>
      <c r="P128" s="96"/>
      <c r="Q128" s="96"/>
      <c r="R128" s="96"/>
      <c r="S128" s="96"/>
      <c r="T128" s="96"/>
      <c r="U128" s="96"/>
      <c r="V128" s="96"/>
      <c r="W128" s="96"/>
      <c r="X128" s="96"/>
      <c r="Y128" s="96"/>
      <c r="Z128" s="96"/>
      <c r="AA128" s="96"/>
      <c r="AB128" s="96"/>
      <c r="AC128" s="96"/>
      <c r="AD128" s="96"/>
      <c r="AE128" s="96"/>
      <c r="AF128" s="96"/>
      <c r="AG128" s="96"/>
      <c r="AH128" s="96"/>
      <c r="AI128" s="96"/>
      <c r="AJ128" s="96"/>
      <c r="AK128" s="96"/>
      <c r="AL128" s="96"/>
      <c r="AM128" s="96"/>
      <c r="AN128" s="96"/>
      <c r="AO128" s="96"/>
      <c r="AP128" s="96"/>
    </row>
    <row r="129" spans="1:42" ht="2.25" customHeight="1" x14ac:dyDescent="0.25">
      <c r="A129" s="1"/>
    </row>
    <row r="130" spans="1:42" ht="15" customHeight="1" x14ac:dyDescent="0.25">
      <c r="A130" s="1"/>
      <c r="C130" s="96" t="s">
        <v>41</v>
      </c>
      <c r="D130" s="96"/>
      <c r="E130" s="96"/>
      <c r="F130" s="96"/>
      <c r="G130" s="96"/>
      <c r="H130" s="96"/>
      <c r="I130" s="96"/>
      <c r="J130" s="96"/>
      <c r="K130" s="96"/>
      <c r="L130" s="96"/>
      <c r="M130" s="96"/>
      <c r="N130" s="96"/>
      <c r="O130" s="96"/>
      <c r="P130" s="96"/>
      <c r="Q130" s="96"/>
      <c r="R130" s="96"/>
      <c r="S130" s="96"/>
      <c r="T130" s="96"/>
      <c r="U130" s="96"/>
      <c r="V130" s="96"/>
      <c r="W130" s="96"/>
      <c r="X130" s="96"/>
      <c r="Y130" s="96"/>
      <c r="Z130" s="96"/>
      <c r="AA130" s="96"/>
      <c r="AB130" s="96"/>
      <c r="AC130" s="96"/>
      <c r="AD130" s="96"/>
      <c r="AE130" s="96"/>
      <c r="AF130" s="96"/>
      <c r="AG130" s="96"/>
      <c r="AH130" s="96"/>
      <c r="AI130" s="96"/>
      <c r="AJ130" s="96"/>
      <c r="AK130" s="96"/>
      <c r="AL130" s="96"/>
      <c r="AM130" s="96"/>
      <c r="AN130" s="96"/>
      <c r="AO130" s="96"/>
      <c r="AP130" s="96"/>
    </row>
    <row r="131" spans="1:42" ht="15" customHeight="1" x14ac:dyDescent="0.25">
      <c r="A131" s="1"/>
    </row>
    <row r="132" spans="1:42" ht="15" customHeight="1" x14ac:dyDescent="0.25">
      <c r="A132" s="31">
        <v>14</v>
      </c>
      <c r="B132" s="105" t="s">
        <v>71</v>
      </c>
      <c r="C132" s="105"/>
      <c r="D132" s="105"/>
      <c r="E132" s="105"/>
      <c r="F132" s="105"/>
      <c r="G132" s="105"/>
      <c r="H132" s="105"/>
      <c r="I132" s="105"/>
      <c r="J132" s="105"/>
      <c r="K132" s="105"/>
      <c r="L132" s="105"/>
      <c r="M132" s="105"/>
      <c r="N132" s="105"/>
      <c r="O132" s="105"/>
      <c r="P132" s="105"/>
      <c r="Q132" s="105"/>
      <c r="R132" s="105"/>
      <c r="S132" s="105"/>
      <c r="T132" s="105"/>
      <c r="U132" s="105"/>
      <c r="V132" s="105"/>
      <c r="W132" s="105"/>
      <c r="X132" s="105"/>
      <c r="Y132" s="105"/>
      <c r="Z132" s="105"/>
      <c r="AA132" s="105"/>
      <c r="AB132" s="105"/>
      <c r="AC132" s="105"/>
      <c r="AD132" s="105"/>
      <c r="AE132" s="105"/>
      <c r="AF132" s="105"/>
      <c r="AG132" s="105"/>
      <c r="AH132" s="105"/>
      <c r="AI132" s="105"/>
      <c r="AJ132" s="105"/>
      <c r="AK132" s="105"/>
      <c r="AL132" s="105"/>
      <c r="AM132" s="105"/>
      <c r="AN132" s="105"/>
      <c r="AO132" s="105"/>
      <c r="AP132" s="105"/>
    </row>
    <row r="133" spans="1:42" ht="15" customHeight="1" x14ac:dyDescent="0.25">
      <c r="A133" s="31"/>
      <c r="B133" s="16"/>
    </row>
    <row r="134" spans="1:42" ht="15" customHeight="1" x14ac:dyDescent="0.25">
      <c r="A134" s="1"/>
      <c r="B134" s="120" t="s">
        <v>72</v>
      </c>
      <c r="C134" s="96"/>
      <c r="D134" s="96"/>
      <c r="E134" s="96"/>
      <c r="F134" s="96"/>
      <c r="G134" s="96"/>
      <c r="H134" s="96"/>
      <c r="I134" s="96"/>
      <c r="J134" s="96"/>
      <c r="K134" s="96"/>
      <c r="L134" s="96"/>
      <c r="M134" s="96"/>
      <c r="N134" s="96"/>
      <c r="O134" s="96"/>
      <c r="Q134" s="261"/>
      <c r="R134" s="282"/>
      <c r="S134" s="282"/>
      <c r="T134" s="282"/>
      <c r="U134" s="282"/>
      <c r="V134" s="282"/>
      <c r="W134" s="282"/>
      <c r="X134" s="282"/>
      <c r="Y134" s="282"/>
      <c r="Z134" s="282"/>
      <c r="AA134" s="282"/>
      <c r="AB134" s="282"/>
      <c r="AC134" s="282"/>
      <c r="AD134" s="282"/>
      <c r="AE134" s="282"/>
      <c r="AF134" s="282"/>
      <c r="AG134" s="282"/>
      <c r="AH134" s="282"/>
      <c r="AI134" s="282"/>
      <c r="AJ134" s="282"/>
      <c r="AK134" s="282"/>
      <c r="AL134" s="282"/>
      <c r="AM134" s="282"/>
      <c r="AN134" s="282"/>
      <c r="AO134" s="282"/>
      <c r="AP134" s="283"/>
    </row>
    <row r="135" spans="1:42" ht="2.25" customHeight="1" x14ac:dyDescent="0.25">
      <c r="A135" s="1"/>
    </row>
    <row r="136" spans="1:42" ht="15" customHeight="1" x14ac:dyDescent="0.25">
      <c r="A136" s="1"/>
      <c r="B136" s="120" t="s">
        <v>47</v>
      </c>
      <c r="C136" s="96"/>
      <c r="D136" s="96"/>
      <c r="E136" s="96"/>
      <c r="F136" s="96"/>
      <c r="G136" s="96"/>
      <c r="H136" s="96"/>
      <c r="I136" s="96"/>
      <c r="J136" s="96"/>
      <c r="K136" s="96"/>
      <c r="L136" s="96"/>
      <c r="M136" s="96"/>
      <c r="N136" s="96"/>
      <c r="O136" s="96"/>
      <c r="Q136" s="273"/>
      <c r="R136" s="276"/>
      <c r="S136" s="276"/>
      <c r="T136" s="276"/>
      <c r="U136" s="276"/>
      <c r="V136" s="276"/>
      <c r="W136" s="276"/>
      <c r="X136" s="276"/>
      <c r="Y136" s="276"/>
      <c r="Z136" s="276"/>
      <c r="AA136" s="276"/>
      <c r="AB136" s="276"/>
      <c r="AC136" s="276"/>
      <c r="AD136" s="276"/>
      <c r="AE136" s="276"/>
      <c r="AF136" s="276"/>
      <c r="AG136" s="276"/>
      <c r="AH136" s="276"/>
      <c r="AI136" s="276"/>
      <c r="AJ136" s="276"/>
      <c r="AK136" s="277"/>
      <c r="AL136" s="32"/>
      <c r="AM136" s="273"/>
      <c r="AN136" s="276"/>
      <c r="AO136" s="276"/>
      <c r="AP136" s="277"/>
    </row>
    <row r="137" spans="1:42" ht="2.25" customHeight="1" x14ac:dyDescent="0.25">
      <c r="A137" s="1"/>
    </row>
    <row r="138" spans="1:42" ht="15" customHeight="1" x14ac:dyDescent="0.25">
      <c r="A138" s="1"/>
      <c r="B138" s="120" t="s">
        <v>48</v>
      </c>
      <c r="C138" s="96"/>
      <c r="D138" s="96"/>
      <c r="E138" s="96"/>
      <c r="F138" s="96"/>
      <c r="G138" s="96"/>
      <c r="H138" s="96"/>
      <c r="I138" s="96"/>
      <c r="J138" s="96"/>
      <c r="K138" s="96"/>
      <c r="L138" s="96"/>
      <c r="M138" s="96"/>
      <c r="N138" s="96"/>
      <c r="O138" s="96"/>
      <c r="Q138" s="273"/>
      <c r="R138" s="276"/>
      <c r="S138" s="276"/>
      <c r="T138" s="277"/>
      <c r="U138" s="33"/>
      <c r="V138" s="264"/>
      <c r="W138" s="265"/>
      <c r="X138" s="265"/>
      <c r="Y138" s="265"/>
      <c r="Z138" s="265"/>
      <c r="AA138" s="265"/>
      <c r="AB138" s="265"/>
      <c r="AC138" s="265"/>
      <c r="AD138" s="265"/>
      <c r="AE138" s="265"/>
      <c r="AF138" s="265"/>
      <c r="AG138" s="265"/>
      <c r="AH138" s="265"/>
      <c r="AI138" s="265"/>
      <c r="AJ138" s="265"/>
      <c r="AK138" s="265"/>
      <c r="AL138" s="265"/>
      <c r="AM138" s="265"/>
      <c r="AN138" s="265"/>
      <c r="AO138" s="265"/>
      <c r="AP138" s="266"/>
    </row>
    <row r="139" spans="1:42" ht="2.25" customHeight="1" x14ac:dyDescent="0.25">
      <c r="A139" s="1"/>
    </row>
    <row r="140" spans="1:42" ht="15" customHeight="1" x14ac:dyDescent="0.25">
      <c r="A140" s="1"/>
      <c r="B140" s="120" t="s">
        <v>73</v>
      </c>
      <c r="C140" s="96"/>
      <c r="D140" s="96"/>
      <c r="E140" s="96"/>
      <c r="F140" s="96"/>
      <c r="G140" s="96"/>
      <c r="H140" s="96"/>
      <c r="I140" s="96"/>
      <c r="J140" s="96"/>
      <c r="K140" s="96"/>
      <c r="L140" s="96"/>
      <c r="M140" s="96"/>
      <c r="N140" s="96"/>
      <c r="O140" s="96"/>
      <c r="Q140" s="273"/>
      <c r="R140" s="265"/>
      <c r="S140" s="265"/>
      <c r="T140" s="265"/>
      <c r="U140" s="265"/>
      <c r="V140" s="265"/>
      <c r="W140" s="265"/>
      <c r="X140" s="265"/>
      <c r="Y140" s="265"/>
      <c r="Z140" s="265"/>
      <c r="AA140" s="265"/>
      <c r="AB140" s="265"/>
      <c r="AC140" s="265"/>
      <c r="AD140" s="265"/>
      <c r="AE140" s="265"/>
      <c r="AF140" s="265"/>
      <c r="AG140" s="265"/>
      <c r="AH140" s="265"/>
      <c r="AI140" s="265"/>
      <c r="AJ140" s="265"/>
      <c r="AK140" s="265"/>
      <c r="AL140" s="265"/>
      <c r="AM140" s="265"/>
      <c r="AN140" s="265"/>
      <c r="AO140" s="265"/>
      <c r="AP140" s="266"/>
    </row>
    <row r="141" spans="1:42" ht="2.25" customHeight="1" x14ac:dyDescent="0.25">
      <c r="A141" s="1"/>
    </row>
    <row r="142" spans="1:42" ht="15" customHeight="1" x14ac:dyDescent="0.25">
      <c r="A142" s="1"/>
      <c r="B142" s="120" t="s">
        <v>74</v>
      </c>
      <c r="C142" s="96"/>
      <c r="D142" s="96"/>
      <c r="E142" s="96"/>
      <c r="F142" s="96"/>
      <c r="G142" s="96"/>
      <c r="H142" s="96"/>
      <c r="I142" s="96"/>
      <c r="J142" s="96"/>
      <c r="K142" s="96"/>
      <c r="L142" s="96"/>
      <c r="M142" s="96"/>
      <c r="N142" s="96"/>
      <c r="O142" s="96"/>
      <c r="Q142" s="273"/>
      <c r="R142" s="265"/>
      <c r="S142" s="265"/>
      <c r="T142" s="265"/>
      <c r="U142" s="265"/>
      <c r="V142" s="265"/>
      <c r="W142" s="265"/>
      <c r="X142" s="265"/>
      <c r="Y142" s="265"/>
      <c r="Z142" s="265"/>
      <c r="AA142" s="265"/>
      <c r="AB142" s="265"/>
      <c r="AC142" s="265"/>
      <c r="AD142" s="265"/>
      <c r="AE142" s="265"/>
      <c r="AF142" s="265"/>
      <c r="AG142" s="265"/>
      <c r="AH142" s="265"/>
      <c r="AI142" s="265"/>
      <c r="AJ142" s="265"/>
      <c r="AK142" s="265"/>
      <c r="AL142" s="265"/>
      <c r="AM142" s="265"/>
      <c r="AN142" s="265"/>
      <c r="AO142" s="265"/>
      <c r="AP142" s="266"/>
    </row>
    <row r="143" spans="1:42" ht="2.25" customHeight="1" x14ac:dyDescent="0.25">
      <c r="A143" s="1"/>
    </row>
    <row r="144" spans="1:42" ht="15" customHeight="1" x14ac:dyDescent="0.25">
      <c r="A144" s="1"/>
      <c r="B144" s="120" t="s">
        <v>75</v>
      </c>
      <c r="C144" s="96"/>
      <c r="D144" s="96"/>
      <c r="E144" s="96"/>
      <c r="F144" s="96"/>
      <c r="G144" s="96"/>
      <c r="H144" s="96"/>
      <c r="I144" s="96"/>
      <c r="J144" s="96"/>
      <c r="K144" s="96"/>
      <c r="L144" s="96"/>
      <c r="M144" s="96"/>
      <c r="N144" s="96"/>
      <c r="O144" s="96"/>
      <c r="Q144" s="273"/>
      <c r="R144" s="265"/>
      <c r="S144" s="265"/>
      <c r="T144" s="265"/>
      <c r="U144" s="265"/>
      <c r="V144" s="265"/>
      <c r="W144" s="265"/>
      <c r="X144" s="265"/>
      <c r="Y144" s="265"/>
      <c r="Z144" s="265"/>
      <c r="AA144" s="265"/>
      <c r="AB144" s="265"/>
      <c r="AC144" s="265"/>
      <c r="AD144" s="265"/>
      <c r="AE144" s="265"/>
      <c r="AF144" s="265"/>
      <c r="AG144" s="265"/>
      <c r="AH144" s="265"/>
      <c r="AI144" s="265"/>
      <c r="AJ144" s="265"/>
      <c r="AK144" s="265"/>
      <c r="AL144" s="265"/>
      <c r="AM144" s="265"/>
      <c r="AN144" s="265"/>
      <c r="AO144" s="265"/>
      <c r="AP144" s="266"/>
    </row>
    <row r="145" spans="1:56" ht="15" customHeight="1" x14ac:dyDescent="0.25">
      <c r="A145" s="1"/>
    </row>
    <row r="146" spans="1:56" ht="15" customHeight="1" x14ac:dyDescent="0.25">
      <c r="A146" s="1">
        <v>15</v>
      </c>
      <c r="B146" s="275" t="s">
        <v>76</v>
      </c>
      <c r="C146" s="275"/>
      <c r="D146" s="275"/>
      <c r="E146" s="275"/>
      <c r="F146" s="275"/>
      <c r="G146" s="275"/>
      <c r="H146" s="275"/>
      <c r="I146" s="275"/>
      <c r="J146" s="275"/>
      <c r="K146" s="275"/>
      <c r="L146" s="275"/>
      <c r="M146" s="275"/>
      <c r="N146" s="275"/>
      <c r="O146" s="275"/>
      <c r="P146" s="275"/>
      <c r="Q146" s="275"/>
      <c r="R146" s="275"/>
      <c r="S146" s="275"/>
      <c r="T146" s="275"/>
      <c r="U146" s="275"/>
      <c r="V146" s="275"/>
      <c r="W146" s="275"/>
      <c r="X146" s="275"/>
      <c r="Y146" s="275"/>
      <c r="Z146" s="275"/>
      <c r="AA146" s="275"/>
      <c r="AB146" s="275"/>
      <c r="AC146" s="275"/>
      <c r="AD146" s="275"/>
      <c r="AE146" s="275"/>
      <c r="AF146" s="275"/>
      <c r="AG146" s="275"/>
      <c r="AH146" s="275"/>
      <c r="AI146" s="275"/>
      <c r="AJ146" s="275"/>
      <c r="AK146" s="275"/>
      <c r="AL146" s="275"/>
      <c r="AM146" s="275"/>
      <c r="AN146" s="275"/>
      <c r="AO146" s="275"/>
      <c r="AP146" s="275"/>
    </row>
    <row r="147" spans="1:56" ht="15" customHeight="1" x14ac:dyDescent="0.25">
      <c r="A147" s="1"/>
      <c r="B147" s="275"/>
      <c r="C147" s="275"/>
      <c r="D147" s="275"/>
      <c r="E147" s="275"/>
      <c r="F147" s="275"/>
      <c r="G147" s="275"/>
      <c r="H147" s="275"/>
      <c r="I147" s="275"/>
      <c r="J147" s="275"/>
      <c r="K147" s="275"/>
      <c r="L147" s="275"/>
      <c r="M147" s="275"/>
      <c r="N147" s="275"/>
      <c r="O147" s="275"/>
      <c r="P147" s="275"/>
      <c r="Q147" s="275"/>
      <c r="R147" s="275"/>
      <c r="S147" s="275"/>
      <c r="T147" s="275"/>
      <c r="U147" s="275"/>
      <c r="V147" s="275"/>
      <c r="W147" s="275"/>
      <c r="X147" s="275"/>
      <c r="Y147" s="275"/>
      <c r="Z147" s="275"/>
      <c r="AA147" s="275"/>
      <c r="AB147" s="275"/>
      <c r="AC147" s="275"/>
      <c r="AD147" s="275"/>
      <c r="AE147" s="275"/>
      <c r="AF147" s="275"/>
      <c r="AG147" s="275"/>
      <c r="AH147" s="275"/>
      <c r="AI147" s="275"/>
      <c r="AJ147" s="275"/>
      <c r="AK147" s="275"/>
      <c r="AL147" s="275"/>
      <c r="AM147" s="275"/>
      <c r="AN147" s="275"/>
      <c r="AO147" s="275"/>
      <c r="AP147" s="275"/>
    </row>
    <row r="148" spans="1:56" ht="15" customHeight="1" x14ac:dyDescent="0.25">
      <c r="A148" s="31"/>
      <c r="B148" s="16"/>
    </row>
    <row r="149" spans="1:56" ht="15" customHeight="1" x14ac:dyDescent="0.25">
      <c r="A149" s="1"/>
      <c r="C149" s="120" t="s">
        <v>77</v>
      </c>
      <c r="D149" s="96"/>
      <c r="E149" s="96"/>
      <c r="F149" s="96"/>
      <c r="G149" s="96"/>
      <c r="I149" s="70"/>
      <c r="J149" s="70"/>
      <c r="K149" s="70"/>
      <c r="L149" s="71"/>
      <c r="M149" s="70"/>
      <c r="N149" s="70"/>
      <c r="O149" s="70"/>
      <c r="P149" s="71"/>
      <c r="Q149" s="70"/>
      <c r="R149" s="70"/>
      <c r="S149" s="70"/>
      <c r="T149" s="71"/>
      <c r="U149" s="70"/>
      <c r="V149" s="70"/>
      <c r="W149" s="70"/>
      <c r="X149" s="71"/>
    </row>
    <row r="150" spans="1:56" ht="2.25" customHeight="1" x14ac:dyDescent="0.25">
      <c r="A150" s="31"/>
      <c r="B150" s="16"/>
      <c r="I150" s="15"/>
      <c r="J150" s="15"/>
      <c r="K150" s="15"/>
      <c r="L150" s="15"/>
      <c r="M150" s="15"/>
      <c r="N150" s="15"/>
      <c r="O150" s="15"/>
      <c r="P150" s="15"/>
      <c r="Q150" s="15"/>
      <c r="R150" s="15"/>
      <c r="S150" s="15"/>
      <c r="T150" s="15"/>
      <c r="U150" s="15"/>
      <c r="V150" s="15"/>
      <c r="W150" s="15"/>
      <c r="X150" s="15"/>
    </row>
    <row r="151" spans="1:56" ht="15" customHeight="1" x14ac:dyDescent="0.25">
      <c r="A151" s="1"/>
      <c r="C151" s="120" t="s">
        <v>78</v>
      </c>
      <c r="D151" s="96"/>
      <c r="E151" s="96"/>
      <c r="F151" s="96"/>
      <c r="G151" s="96"/>
      <c r="I151" s="70"/>
      <c r="J151" s="70"/>
      <c r="K151" s="70"/>
      <c r="L151" s="71"/>
      <c r="M151" s="70"/>
      <c r="N151" s="70"/>
      <c r="O151" s="70"/>
      <c r="P151" s="71"/>
      <c r="Q151" s="72"/>
      <c r="R151" s="73"/>
      <c r="S151" s="73"/>
      <c r="T151" s="15"/>
      <c r="U151" s="15"/>
      <c r="V151" s="15"/>
      <c r="W151" s="15"/>
      <c r="X151" s="15"/>
    </row>
    <row r="152" spans="1:56" ht="15" customHeight="1" x14ac:dyDescent="0.25">
      <c r="A152" s="1"/>
    </row>
    <row r="153" spans="1:56" ht="15" customHeight="1" x14ac:dyDescent="0.25">
      <c r="A153" s="1">
        <v>16</v>
      </c>
      <c r="B153" s="175" t="s">
        <v>79</v>
      </c>
      <c r="C153" s="175"/>
      <c r="D153" s="175"/>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c r="AJ153" s="175"/>
      <c r="AK153" s="175"/>
      <c r="AL153" s="175"/>
      <c r="AM153" s="175"/>
      <c r="AN153" s="175"/>
      <c r="AO153" s="175"/>
      <c r="AP153" s="175"/>
      <c r="AQ153" s="36"/>
      <c r="AR153" s="36"/>
      <c r="AS153" s="36"/>
      <c r="AT153" s="36"/>
      <c r="AU153" s="36"/>
      <c r="AV153" s="36"/>
      <c r="AW153" s="36"/>
      <c r="AX153" s="36"/>
      <c r="AY153" s="36"/>
      <c r="AZ153" s="36"/>
      <c r="BA153" s="36"/>
      <c r="BB153" s="36"/>
      <c r="BC153" s="36"/>
      <c r="BD153" s="36"/>
    </row>
    <row r="154" spans="1:56" ht="2.25" customHeight="1" x14ac:dyDescent="0.25">
      <c r="A154" s="1"/>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36"/>
      <c r="AR154" s="36"/>
      <c r="AS154" s="36"/>
      <c r="AT154" s="36"/>
      <c r="AU154" s="36"/>
      <c r="AV154" s="36"/>
      <c r="AW154" s="36"/>
      <c r="AX154" s="36"/>
      <c r="AY154" s="36"/>
      <c r="AZ154" s="36"/>
      <c r="BA154" s="36"/>
      <c r="BB154" s="36"/>
      <c r="BC154" s="36"/>
      <c r="BD154" s="36"/>
    </row>
    <row r="155" spans="1:56" ht="15" customHeight="1" x14ac:dyDescent="0.25">
      <c r="A155" s="38"/>
      <c r="B155" s="74"/>
      <c r="C155" s="75"/>
      <c r="D155" s="75"/>
      <c r="E155" s="75"/>
      <c r="F155" s="76"/>
      <c r="G155" s="75"/>
      <c r="H155" s="75"/>
      <c r="I155" s="75"/>
      <c r="J155" s="76"/>
      <c r="K155" s="75"/>
      <c r="L155" s="75"/>
      <c r="M155" s="75"/>
      <c r="N155" s="48"/>
      <c r="O155" s="40"/>
      <c r="P155" s="41"/>
      <c r="Q155" s="41"/>
      <c r="R155" s="41"/>
      <c r="S155" s="41"/>
      <c r="T155" s="41"/>
      <c r="U155" s="41"/>
      <c r="V155" s="41"/>
      <c r="W155" s="41"/>
      <c r="X155" s="41"/>
      <c r="Y155" s="41"/>
      <c r="Z155" s="41"/>
      <c r="AA155" s="41"/>
      <c r="AB155" s="41"/>
      <c r="AC155" s="39"/>
      <c r="AD155" s="39"/>
      <c r="AE155" s="39"/>
      <c r="AF155" s="39"/>
      <c r="AG155" s="39"/>
      <c r="AH155" s="39"/>
      <c r="AI155" s="39"/>
      <c r="AJ155" s="39"/>
      <c r="AK155" s="39"/>
      <c r="AL155" s="39"/>
      <c r="AM155" s="39"/>
      <c r="AN155" s="39"/>
      <c r="AO155" s="39"/>
      <c r="AP155" s="39"/>
      <c r="AQ155" s="41"/>
      <c r="AR155" s="41"/>
      <c r="AS155" s="41"/>
      <c r="AT155" s="41"/>
      <c r="AU155" s="41"/>
      <c r="AV155" s="41"/>
      <c r="AW155" s="41"/>
      <c r="AX155" s="41"/>
      <c r="AY155" s="41"/>
      <c r="AZ155" s="41"/>
      <c r="BA155" s="41"/>
      <c r="BB155" s="41"/>
      <c r="BC155" s="41"/>
      <c r="BD155" s="41"/>
    </row>
    <row r="156" spans="1:56" ht="15" customHeight="1" x14ac:dyDescent="0.25">
      <c r="A156" s="1"/>
    </row>
    <row r="157" spans="1:56" ht="15" customHeight="1" x14ac:dyDescent="0.25">
      <c r="A157" s="31">
        <v>17</v>
      </c>
      <c r="B157" s="105" t="s">
        <v>80</v>
      </c>
      <c r="C157" s="106"/>
      <c r="D157" s="106"/>
      <c r="E157" s="106"/>
      <c r="F157" s="106"/>
      <c r="G157" s="106"/>
      <c r="H157" s="106"/>
      <c r="I157" s="106"/>
      <c r="J157" s="106"/>
      <c r="K157" s="106"/>
      <c r="L157" s="106"/>
      <c r="M157" s="106"/>
      <c r="N157" s="106"/>
      <c r="O157" s="106"/>
      <c r="P157" s="106"/>
      <c r="Q157" s="106"/>
      <c r="R157" s="106"/>
      <c r="S157" s="106"/>
      <c r="T157" s="106"/>
      <c r="U157" s="106"/>
      <c r="V157" s="106"/>
      <c r="W157" s="106"/>
      <c r="X157" s="106"/>
      <c r="Y157" s="106"/>
      <c r="Z157" s="106"/>
      <c r="AA157" s="106"/>
      <c r="AB157" s="106"/>
      <c r="AC157" s="106"/>
      <c r="AD157" s="106"/>
      <c r="AE157" s="106"/>
      <c r="AF157" s="106"/>
      <c r="AG157" s="106"/>
      <c r="AH157" s="106"/>
      <c r="AI157" s="106"/>
      <c r="AJ157" s="106"/>
      <c r="AK157" s="106"/>
      <c r="AL157" s="106"/>
      <c r="AM157" s="106"/>
      <c r="AN157" s="106"/>
      <c r="AO157" s="106"/>
      <c r="AP157" s="96"/>
    </row>
    <row r="158" spans="1:56" ht="15" customHeight="1" x14ac:dyDescent="0.25">
      <c r="A158" s="31"/>
      <c r="B158" s="106"/>
      <c r="C158" s="106"/>
      <c r="D158" s="106"/>
      <c r="E158" s="106"/>
      <c r="F158" s="106"/>
      <c r="G158" s="106"/>
      <c r="H158" s="106"/>
      <c r="I158" s="106"/>
      <c r="J158" s="106"/>
      <c r="K158" s="106"/>
      <c r="L158" s="106"/>
      <c r="M158" s="106"/>
      <c r="N158" s="106"/>
      <c r="O158" s="106"/>
      <c r="P158" s="106"/>
      <c r="Q158" s="106"/>
      <c r="R158" s="106"/>
      <c r="S158" s="106"/>
      <c r="T158" s="106"/>
      <c r="U158" s="106"/>
      <c r="V158" s="106"/>
      <c r="W158" s="106"/>
      <c r="X158" s="106"/>
      <c r="Y158" s="106"/>
      <c r="Z158" s="106"/>
      <c r="AA158" s="106"/>
      <c r="AB158" s="106"/>
      <c r="AC158" s="106"/>
      <c r="AD158" s="106"/>
      <c r="AE158" s="106"/>
      <c r="AF158" s="106"/>
      <c r="AG158" s="106"/>
      <c r="AH158" s="106"/>
      <c r="AI158" s="106"/>
      <c r="AJ158" s="106"/>
      <c r="AK158" s="106"/>
      <c r="AL158" s="106"/>
      <c r="AM158" s="106"/>
      <c r="AN158" s="106"/>
      <c r="AO158" s="106"/>
      <c r="AP158" s="96"/>
    </row>
    <row r="159" spans="1:56" ht="2.25" customHeight="1" x14ac:dyDescent="0.25">
      <c r="A159" s="1"/>
      <c r="B159" s="16"/>
    </row>
    <row r="160" spans="1:56" ht="15" customHeight="1" x14ac:dyDescent="0.25">
      <c r="A160" s="1"/>
      <c r="B160" s="16"/>
      <c r="C160" s="18" t="s">
        <v>81</v>
      </c>
      <c r="D160" s="18"/>
      <c r="E160" s="18"/>
      <c r="F160" s="18"/>
      <c r="G160" s="18"/>
      <c r="H160" s="18"/>
      <c r="I160" s="18"/>
      <c r="J160" s="18"/>
      <c r="K160" s="18"/>
      <c r="L160" s="18"/>
      <c r="M160" s="18"/>
      <c r="N160" s="18"/>
      <c r="O160" s="18"/>
      <c r="P160" s="18"/>
      <c r="Q160" s="18"/>
      <c r="R160" s="18"/>
      <c r="S160" s="18"/>
      <c r="T160" s="18"/>
      <c r="U160" s="18"/>
      <c r="V160" s="18"/>
      <c r="W160" s="18"/>
      <c r="X160" s="18"/>
      <c r="Y160" s="18"/>
      <c r="AC160" s="42"/>
      <c r="AD160" s="274"/>
      <c r="AE160" s="122"/>
      <c r="AF160" s="122"/>
      <c r="AG160" s="122"/>
      <c r="AH160" s="122"/>
      <c r="AI160" s="122"/>
      <c r="AJ160" s="122"/>
      <c r="AK160" s="122"/>
      <c r="AL160" s="122"/>
      <c r="AM160" s="122"/>
      <c r="AN160" s="122"/>
      <c r="AO160" s="122"/>
      <c r="AP160" s="123"/>
    </row>
    <row r="161" spans="1:56" ht="15" customHeight="1" x14ac:dyDescent="0.25">
      <c r="A161" s="1"/>
      <c r="B161" s="20"/>
      <c r="C161" s="176" t="s">
        <v>41</v>
      </c>
      <c r="D161" s="176"/>
      <c r="E161" s="176"/>
      <c r="F161" s="176"/>
      <c r="G161" s="176"/>
      <c r="H161" s="176"/>
      <c r="I161" s="176"/>
      <c r="J161" s="176"/>
      <c r="K161" s="176"/>
      <c r="L161" s="176"/>
      <c r="M161" s="176"/>
      <c r="N161" s="176"/>
      <c r="O161" s="176"/>
      <c r="P161" s="176"/>
      <c r="Q161" s="176"/>
      <c r="R161" s="176"/>
      <c r="S161" s="176"/>
      <c r="T161" s="176"/>
      <c r="U161" s="176"/>
      <c r="V161" s="176"/>
      <c r="W161" s="176"/>
      <c r="X161" s="176"/>
      <c r="Y161" s="176"/>
      <c r="Z161" s="176"/>
      <c r="AA161" s="176"/>
      <c r="AB161" s="176"/>
      <c r="AC161" s="176"/>
      <c r="AQ161" s="36"/>
      <c r="AR161" s="36"/>
      <c r="AS161" s="36"/>
      <c r="AT161" s="36"/>
      <c r="AU161" s="36"/>
      <c r="AV161" s="36"/>
      <c r="AW161" s="36"/>
      <c r="AX161" s="36"/>
      <c r="AY161" s="36"/>
      <c r="AZ161" s="36"/>
      <c r="BA161" s="36"/>
      <c r="BB161" s="36"/>
      <c r="BC161" s="36"/>
      <c r="BD161" s="36"/>
    </row>
    <row r="162" spans="1:56" ht="2.25" customHeight="1" x14ac:dyDescent="0.25">
      <c r="A162" s="1"/>
    </row>
    <row r="163" spans="1:56" ht="15" customHeight="1" x14ac:dyDescent="0.25">
      <c r="A163" s="120"/>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c r="AN163" s="120"/>
      <c r="AO163" s="120"/>
      <c r="AP163" s="120"/>
    </row>
    <row r="164" spans="1:56" ht="2.25" customHeight="1" x14ac:dyDescent="0.25">
      <c r="A164" s="1"/>
    </row>
    <row r="165" spans="1:56" ht="15" customHeight="1" x14ac:dyDescent="0.25">
      <c r="A165" s="1"/>
      <c r="B165" s="97" t="s">
        <v>82</v>
      </c>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c r="AD165" s="97"/>
      <c r="AE165" s="97"/>
      <c r="AF165" s="97"/>
      <c r="AG165" s="97"/>
      <c r="AH165" s="97"/>
      <c r="AI165" s="97"/>
      <c r="AJ165" s="97"/>
      <c r="AK165" s="97"/>
      <c r="AL165" s="97"/>
      <c r="AM165" s="97"/>
      <c r="AN165" s="97"/>
      <c r="AO165" s="97"/>
      <c r="AP165" s="98"/>
    </row>
    <row r="166" spans="1:56" ht="15" customHeight="1" x14ac:dyDescent="0.25">
      <c r="A166" s="1"/>
    </row>
    <row r="167" spans="1:56" ht="30.6" customHeight="1" x14ac:dyDescent="0.25">
      <c r="A167" s="31">
        <v>18</v>
      </c>
      <c r="B167" s="198" t="s">
        <v>83</v>
      </c>
      <c r="C167" s="198"/>
      <c r="D167" s="198"/>
      <c r="E167" s="198"/>
      <c r="F167" s="198"/>
      <c r="G167" s="198"/>
      <c r="H167" s="198"/>
      <c r="I167" s="198"/>
      <c r="J167" s="198"/>
      <c r="K167" s="198"/>
      <c r="L167" s="198"/>
      <c r="M167" s="198"/>
      <c r="N167" s="198"/>
      <c r="O167" s="198"/>
      <c r="P167" s="198"/>
      <c r="Q167" s="198"/>
      <c r="R167" s="198"/>
      <c r="S167" s="198"/>
      <c r="T167" s="198"/>
      <c r="U167" s="198"/>
      <c r="V167" s="198"/>
      <c r="W167" s="198"/>
      <c r="X167" s="198"/>
      <c r="Y167" s="198"/>
      <c r="Z167" s="198"/>
      <c r="AA167" s="198"/>
      <c r="AB167" s="198"/>
      <c r="AC167" s="198"/>
      <c r="AD167" s="198"/>
      <c r="AE167" s="198"/>
      <c r="AF167" s="198"/>
      <c r="AG167" s="198"/>
      <c r="AH167" s="198"/>
      <c r="AI167" s="198"/>
      <c r="AJ167" s="198"/>
      <c r="AK167" s="198"/>
      <c r="AL167" s="198"/>
      <c r="AM167" s="198"/>
      <c r="AN167" s="198"/>
      <c r="AO167" s="198"/>
      <c r="AP167" s="198"/>
    </row>
    <row r="168" spans="1:56" ht="15" customHeight="1" x14ac:dyDescent="0.25">
      <c r="A168" s="1"/>
      <c r="C168" s="96" t="s">
        <v>40</v>
      </c>
      <c r="D168" s="96"/>
      <c r="E168" s="96"/>
      <c r="F168" s="96"/>
      <c r="G168" s="96"/>
      <c r="H168" s="96"/>
      <c r="I168" s="96"/>
      <c r="J168" s="96"/>
      <c r="K168" s="96"/>
      <c r="L168" s="96"/>
      <c r="M168" s="96"/>
      <c r="N168" s="96"/>
      <c r="O168" s="96"/>
      <c r="P168" s="96"/>
      <c r="Q168" s="96"/>
      <c r="R168" s="96"/>
      <c r="S168" s="96"/>
      <c r="T168" s="96"/>
      <c r="U168" s="96"/>
      <c r="V168" s="96"/>
      <c r="W168" s="96"/>
      <c r="X168" s="96"/>
      <c r="Y168" s="96"/>
      <c r="Z168" s="96"/>
      <c r="AA168" s="96"/>
      <c r="AB168" s="96"/>
      <c r="AC168" s="96"/>
      <c r="AD168" s="96"/>
      <c r="AE168" s="96"/>
      <c r="AF168" s="96"/>
      <c r="AG168" s="96"/>
      <c r="AH168" s="96"/>
      <c r="AI168" s="96"/>
      <c r="AJ168" s="96"/>
      <c r="AK168" s="96"/>
      <c r="AL168" s="96"/>
      <c r="AM168" s="96"/>
      <c r="AN168" s="96"/>
      <c r="AO168" s="96"/>
      <c r="AP168" s="96"/>
    </row>
    <row r="169" spans="1:56" ht="15" hidden="1" customHeight="1" x14ac:dyDescent="0.25">
      <c r="A169" s="1"/>
    </row>
    <row r="170" spans="1:56" ht="15" customHeight="1" x14ac:dyDescent="0.25">
      <c r="A170" s="1"/>
      <c r="C170" s="96" t="s">
        <v>84</v>
      </c>
      <c r="D170" s="96"/>
      <c r="E170" s="96"/>
      <c r="F170" s="96"/>
      <c r="G170" s="96"/>
      <c r="H170" s="96"/>
      <c r="I170" s="96"/>
      <c r="J170" s="96"/>
      <c r="K170" s="96"/>
      <c r="L170" s="96"/>
      <c r="M170" s="96"/>
      <c r="N170" s="96"/>
      <c r="O170" s="96"/>
      <c r="P170" s="96"/>
      <c r="Q170" s="96"/>
      <c r="R170" s="96"/>
      <c r="S170" s="96"/>
      <c r="T170" s="96"/>
      <c r="U170" s="96"/>
      <c r="V170" s="96"/>
      <c r="W170" s="96"/>
      <c r="X170" s="96"/>
      <c r="Y170" s="96"/>
      <c r="Z170" s="96"/>
      <c r="AA170" s="96"/>
      <c r="AB170" s="96"/>
      <c r="AC170" s="96"/>
      <c r="AD170" s="96"/>
      <c r="AE170" s="96"/>
      <c r="AF170" s="96"/>
      <c r="AG170" s="96"/>
      <c r="AH170" s="96"/>
      <c r="AI170" s="96"/>
      <c r="AJ170" s="96"/>
      <c r="AK170" s="96"/>
      <c r="AL170" s="96"/>
      <c r="AM170" s="96"/>
      <c r="AN170" s="96"/>
      <c r="AO170" s="96"/>
      <c r="AP170" s="96"/>
    </row>
    <row r="171" spans="1:56" ht="15" customHeight="1" x14ac:dyDescent="0.25">
      <c r="A171" s="1"/>
    </row>
    <row r="172" spans="1:56" ht="15" customHeight="1" x14ac:dyDescent="0.25">
      <c r="A172" s="31">
        <v>19</v>
      </c>
      <c r="B172" s="104" t="s">
        <v>85</v>
      </c>
      <c r="C172" s="96"/>
      <c r="D172" s="96"/>
      <c r="E172" s="96"/>
      <c r="F172" s="96"/>
      <c r="G172" s="96"/>
      <c r="H172" s="96"/>
      <c r="I172" s="96"/>
      <c r="J172" s="96"/>
      <c r="K172" s="96"/>
      <c r="L172" s="96"/>
      <c r="M172" s="96"/>
      <c r="N172" s="96"/>
      <c r="O172" s="96"/>
      <c r="P172" s="96"/>
      <c r="Q172" s="96"/>
      <c r="R172" s="96"/>
      <c r="S172" s="96"/>
      <c r="T172" s="96"/>
      <c r="U172" s="96"/>
      <c r="V172" s="96"/>
      <c r="W172" s="96"/>
      <c r="X172" s="96"/>
      <c r="Y172" s="96"/>
      <c r="Z172" s="96"/>
      <c r="AA172" s="96"/>
      <c r="AB172" s="96"/>
      <c r="AC172" s="96"/>
      <c r="AD172" s="96"/>
      <c r="AE172" s="96"/>
      <c r="AF172" s="96"/>
      <c r="AG172" s="96"/>
      <c r="AH172" s="96"/>
      <c r="AI172" s="96"/>
      <c r="AJ172" s="96"/>
      <c r="AK172" s="96"/>
      <c r="AL172" s="96"/>
      <c r="AM172" s="96"/>
      <c r="AN172" s="96"/>
      <c r="AO172" s="96"/>
      <c r="AP172" s="96"/>
    </row>
    <row r="173" spans="1:56" ht="15" customHeight="1" x14ac:dyDescent="0.25">
      <c r="A173" s="31"/>
      <c r="B173" s="16"/>
    </row>
    <row r="174" spans="1:56" ht="30" customHeight="1" x14ac:dyDescent="0.25">
      <c r="A174" s="1"/>
      <c r="B174" s="146" t="s">
        <v>86</v>
      </c>
      <c r="C174" s="103"/>
      <c r="D174" s="103"/>
      <c r="E174" s="103"/>
      <c r="F174" s="103"/>
      <c r="G174" s="103"/>
      <c r="H174" s="103"/>
      <c r="I174" s="103"/>
      <c r="J174" s="103"/>
      <c r="K174" s="103"/>
      <c r="L174" s="103"/>
      <c r="M174" s="103"/>
      <c r="N174" s="103"/>
      <c r="O174" s="103"/>
      <c r="P174" s="103"/>
      <c r="Q174" s="103"/>
      <c r="R174" s="103"/>
      <c r="S174" s="103"/>
      <c r="T174" s="103"/>
      <c r="U174" s="103"/>
      <c r="V174" s="103"/>
      <c r="W174" s="103"/>
      <c r="X174" s="103"/>
      <c r="Y174" s="103"/>
      <c r="Z174" s="103"/>
      <c r="AA174" s="103"/>
      <c r="AB174" s="103"/>
      <c r="AC174" s="103"/>
      <c r="AD174" s="103"/>
      <c r="AE174" s="103"/>
      <c r="AF174" s="103"/>
      <c r="AG174" s="103"/>
      <c r="AH174" s="103"/>
      <c r="AI174" s="103"/>
      <c r="AJ174" s="103"/>
      <c r="AK174" s="103"/>
      <c r="AL174" s="103"/>
      <c r="AM174" s="103"/>
      <c r="AN174" s="103"/>
      <c r="AO174" s="103"/>
      <c r="AP174" s="103"/>
    </row>
    <row r="175" spans="1:56" ht="2.25" customHeight="1" x14ac:dyDescent="0.25">
      <c r="A175" s="1"/>
    </row>
    <row r="176" spans="1:56" ht="15" customHeight="1" x14ac:dyDescent="0.25">
      <c r="A176" s="1"/>
      <c r="C176" s="96" t="s">
        <v>87</v>
      </c>
      <c r="D176" s="96"/>
      <c r="E176" s="96"/>
      <c r="F176" s="96"/>
      <c r="G176" s="96"/>
      <c r="H176" s="96"/>
      <c r="I176" s="96"/>
      <c r="J176" s="96"/>
      <c r="K176" s="96"/>
      <c r="L176" s="96"/>
      <c r="M176" s="96"/>
      <c r="N176" s="96"/>
      <c r="O176" s="96"/>
      <c r="P176" s="96"/>
      <c r="Q176" s="96"/>
      <c r="R176" s="96"/>
      <c r="S176" s="96"/>
      <c r="T176" s="96"/>
      <c r="U176" s="96"/>
      <c r="V176" s="96"/>
      <c r="W176" s="96"/>
      <c r="X176" s="96"/>
      <c r="Y176" s="96"/>
      <c r="Z176" s="96"/>
      <c r="AA176" s="96"/>
      <c r="AB176" s="96"/>
      <c r="AC176" s="96"/>
      <c r="AD176" s="96"/>
      <c r="AE176" s="96"/>
      <c r="AF176" s="96"/>
      <c r="AG176" s="96"/>
      <c r="AH176" s="96"/>
      <c r="AI176" s="96"/>
      <c r="AJ176" s="96"/>
      <c r="AK176" s="96"/>
      <c r="AL176" s="96"/>
      <c r="AM176" s="96"/>
      <c r="AN176" s="96"/>
      <c r="AO176" s="96"/>
      <c r="AP176" s="96"/>
    </row>
    <row r="177" spans="1:42" ht="2.25" customHeight="1" x14ac:dyDescent="0.25">
      <c r="A177" s="1"/>
    </row>
    <row r="178" spans="1:42" ht="15" customHeight="1" x14ac:dyDescent="0.25">
      <c r="A178" s="1"/>
      <c r="C178" s="96" t="s">
        <v>88</v>
      </c>
      <c r="D178" s="96"/>
      <c r="E178" s="96"/>
      <c r="F178" s="96"/>
      <c r="G178" s="96"/>
      <c r="H178" s="96"/>
      <c r="I178" s="96"/>
      <c r="J178" s="96"/>
      <c r="K178" s="96"/>
      <c r="L178" s="96"/>
      <c r="M178" s="96"/>
      <c r="N178" s="96"/>
      <c r="O178" s="96"/>
      <c r="P178" s="96"/>
      <c r="Q178" s="96"/>
      <c r="R178" s="96"/>
      <c r="S178" s="96"/>
      <c r="T178" s="96"/>
      <c r="U178" s="96"/>
      <c r="V178" s="96"/>
      <c r="W178" s="96"/>
      <c r="X178" s="96"/>
      <c r="Y178" s="96"/>
      <c r="Z178" s="96"/>
      <c r="AA178" s="96"/>
      <c r="AB178" s="96"/>
      <c r="AC178" s="96"/>
      <c r="AD178" s="96"/>
      <c r="AE178" s="96"/>
      <c r="AF178" s="96"/>
      <c r="AG178" s="96"/>
      <c r="AH178" s="96"/>
      <c r="AI178" s="96"/>
      <c r="AJ178" s="96"/>
      <c r="AK178" s="96"/>
      <c r="AL178" s="96"/>
      <c r="AM178" s="96"/>
      <c r="AN178" s="96"/>
      <c r="AO178" s="96"/>
      <c r="AP178" s="96"/>
    </row>
    <row r="179" spans="1:42" ht="2.25" customHeight="1" x14ac:dyDescent="0.25">
      <c r="A179" s="1"/>
    </row>
    <row r="180" spans="1:42" ht="15" customHeight="1" x14ac:dyDescent="0.25">
      <c r="A180" s="1"/>
      <c r="C180" s="96" t="s">
        <v>89</v>
      </c>
      <c r="D180" s="96"/>
      <c r="E180" s="96"/>
      <c r="F180" s="96"/>
      <c r="G180" s="96"/>
      <c r="H180" s="96"/>
      <c r="I180" s="96"/>
      <c r="J180" s="96"/>
      <c r="K180" s="96"/>
      <c r="L180" s="96"/>
      <c r="M180" s="96"/>
      <c r="N180" s="96"/>
      <c r="O180" s="96"/>
      <c r="P180" s="96"/>
      <c r="Q180" s="96"/>
      <c r="R180" s="96"/>
      <c r="S180" s="96"/>
      <c r="T180" s="96"/>
      <c r="U180" s="96"/>
      <c r="V180" s="96"/>
      <c r="W180" s="96"/>
      <c r="X180" s="96"/>
      <c r="Y180" s="96"/>
      <c r="Z180" s="96"/>
      <c r="AA180" s="96"/>
      <c r="AB180" s="96"/>
      <c r="AC180" s="96"/>
      <c r="AD180" s="96"/>
      <c r="AE180" s="96"/>
      <c r="AF180" s="96"/>
      <c r="AG180" s="96"/>
      <c r="AH180" s="96"/>
      <c r="AI180" s="96"/>
      <c r="AJ180" s="96"/>
      <c r="AK180" s="96"/>
      <c r="AL180" s="96"/>
      <c r="AM180" s="96"/>
      <c r="AN180" s="96"/>
      <c r="AO180" s="96"/>
      <c r="AP180" s="96"/>
    </row>
    <row r="181" spans="1:42" ht="15" customHeight="1" x14ac:dyDescent="0.25">
      <c r="A181" s="1"/>
    </row>
    <row r="182" spans="1:42" ht="15" customHeight="1" x14ac:dyDescent="0.25">
      <c r="A182" s="1">
        <v>20</v>
      </c>
      <c r="B182" s="105" t="s">
        <v>90</v>
      </c>
      <c r="C182" s="106"/>
      <c r="D182" s="106"/>
      <c r="E182" s="106"/>
      <c r="F182" s="106"/>
      <c r="G182" s="106"/>
      <c r="H182" s="106"/>
      <c r="I182" s="106"/>
      <c r="J182" s="106"/>
      <c r="K182" s="106"/>
      <c r="L182" s="106"/>
      <c r="M182" s="106"/>
      <c r="N182" s="106"/>
      <c r="O182" s="106"/>
      <c r="P182" s="106"/>
      <c r="Q182" s="106"/>
      <c r="R182" s="106"/>
      <c r="S182" s="106"/>
      <c r="T182" s="106"/>
      <c r="U182" s="106"/>
      <c r="V182" s="106"/>
      <c r="W182" s="106"/>
      <c r="X182" s="106"/>
      <c r="Y182" s="106"/>
      <c r="Z182" s="106"/>
      <c r="AA182" s="106"/>
      <c r="AB182" s="106"/>
      <c r="AC182" s="106"/>
      <c r="AD182" s="106"/>
      <c r="AE182" s="106"/>
      <c r="AF182" s="106"/>
      <c r="AG182" s="106"/>
      <c r="AH182" s="106"/>
      <c r="AI182" s="106"/>
      <c r="AJ182" s="106"/>
      <c r="AK182" s="106"/>
      <c r="AL182" s="106"/>
      <c r="AM182" s="106"/>
      <c r="AN182" s="106"/>
      <c r="AO182" s="106"/>
      <c r="AP182" s="96"/>
    </row>
    <row r="183" spans="1:42" ht="15" customHeight="1" x14ac:dyDescent="0.25">
      <c r="A183" s="1"/>
      <c r="B183" s="106"/>
      <c r="C183" s="106"/>
      <c r="D183" s="106"/>
      <c r="E183" s="106"/>
      <c r="F183" s="106"/>
      <c r="G183" s="106"/>
      <c r="H183" s="106"/>
      <c r="I183" s="106"/>
      <c r="J183" s="106"/>
      <c r="K183" s="106"/>
      <c r="L183" s="106"/>
      <c r="M183" s="106"/>
      <c r="N183" s="106"/>
      <c r="O183" s="106"/>
      <c r="P183" s="106"/>
      <c r="Q183" s="106"/>
      <c r="R183" s="106"/>
      <c r="S183" s="106"/>
      <c r="T183" s="106"/>
      <c r="U183" s="106"/>
      <c r="V183" s="106"/>
      <c r="W183" s="106"/>
      <c r="X183" s="106"/>
      <c r="Y183" s="106"/>
      <c r="Z183" s="106"/>
      <c r="AA183" s="106"/>
      <c r="AB183" s="106"/>
      <c r="AC183" s="106"/>
      <c r="AD183" s="106"/>
      <c r="AE183" s="106"/>
      <c r="AF183" s="106"/>
      <c r="AG183" s="106"/>
      <c r="AH183" s="106"/>
      <c r="AI183" s="106"/>
      <c r="AJ183" s="106"/>
      <c r="AK183" s="106"/>
      <c r="AL183" s="106"/>
      <c r="AM183" s="106"/>
      <c r="AN183" s="106"/>
      <c r="AO183" s="106"/>
      <c r="AP183" s="96"/>
    </row>
    <row r="184" spans="1:42" ht="2.25" customHeight="1" x14ac:dyDescent="0.25">
      <c r="A184" s="1"/>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row>
    <row r="185" spans="1:42" ht="15" customHeight="1" x14ac:dyDescent="0.25">
      <c r="A185" s="1"/>
      <c r="C185" s="96" t="s">
        <v>91</v>
      </c>
      <c r="D185" s="96"/>
      <c r="E185" s="96"/>
      <c r="F185" s="96"/>
      <c r="G185" s="96"/>
      <c r="H185" s="96"/>
      <c r="I185" s="96"/>
      <c r="J185" s="96"/>
      <c r="K185" s="96"/>
      <c r="L185" s="96"/>
      <c r="M185" s="96"/>
      <c r="N185" s="96"/>
      <c r="O185" s="96"/>
      <c r="P185" s="96"/>
      <c r="Q185" s="96"/>
      <c r="R185" s="96"/>
      <c r="S185" s="96"/>
      <c r="T185" s="96"/>
      <c r="U185" s="96"/>
      <c r="V185" s="96"/>
      <c r="W185" s="96"/>
      <c r="X185" s="96"/>
      <c r="Y185" s="96"/>
      <c r="Z185" s="96"/>
      <c r="AA185" s="96"/>
      <c r="AB185" s="96"/>
      <c r="AC185" s="96"/>
      <c r="AD185" s="96"/>
      <c r="AE185" s="96"/>
      <c r="AF185" s="96"/>
      <c r="AG185" s="96"/>
      <c r="AH185" s="96"/>
      <c r="AI185" s="96"/>
      <c r="AJ185" s="96"/>
      <c r="AK185" s="96"/>
      <c r="AL185" s="96"/>
      <c r="AM185" s="96"/>
      <c r="AN185" s="96"/>
      <c r="AO185" s="96"/>
      <c r="AP185" s="96"/>
    </row>
    <row r="186" spans="1:42" ht="2.25" customHeight="1" x14ac:dyDescent="0.25">
      <c r="A186" s="1"/>
    </row>
    <row r="187" spans="1:42" ht="15" customHeight="1" x14ac:dyDescent="0.25">
      <c r="A187" s="1"/>
      <c r="C187" s="96" t="s">
        <v>92</v>
      </c>
      <c r="D187" s="96"/>
      <c r="E187" s="96"/>
      <c r="F187" s="96"/>
      <c r="G187" s="96"/>
      <c r="H187" s="96"/>
      <c r="I187" s="96"/>
      <c r="J187" s="96"/>
      <c r="K187" s="96"/>
      <c r="L187" s="96"/>
      <c r="M187" s="96"/>
      <c r="N187" s="96"/>
      <c r="O187" s="96"/>
      <c r="P187" s="96"/>
      <c r="Q187" s="96"/>
      <c r="R187" s="96"/>
      <c r="S187" s="96"/>
      <c r="T187" s="96"/>
      <c r="U187" s="96"/>
      <c r="V187" s="96"/>
      <c r="W187" s="96"/>
      <c r="X187" s="96"/>
      <c r="Y187" s="96"/>
      <c r="Z187" s="96"/>
      <c r="AA187" s="96"/>
      <c r="AB187" s="96"/>
      <c r="AC187" s="96"/>
      <c r="AD187" s="96"/>
      <c r="AE187" s="96"/>
      <c r="AF187" s="96"/>
      <c r="AG187" s="96"/>
      <c r="AH187" s="96"/>
      <c r="AI187" s="96"/>
      <c r="AJ187" s="96"/>
      <c r="AK187" s="96"/>
      <c r="AL187" s="96"/>
      <c r="AM187" s="96"/>
      <c r="AN187" s="96"/>
      <c r="AO187" s="96"/>
      <c r="AP187" s="96"/>
    </row>
    <row r="188" spans="1:42" ht="15" customHeight="1" x14ac:dyDescent="0.25">
      <c r="A188" s="1"/>
    </row>
    <row r="189" spans="1:42" ht="15" customHeight="1" x14ac:dyDescent="0.25">
      <c r="A189" s="1">
        <v>21</v>
      </c>
      <c r="B189" s="105" t="s">
        <v>93</v>
      </c>
      <c r="C189" s="106"/>
      <c r="D189" s="106"/>
      <c r="E189" s="106"/>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row>
    <row r="190" spans="1:42" ht="2.25" customHeight="1" x14ac:dyDescent="0.25">
      <c r="A190" s="1"/>
      <c r="B190" s="16"/>
    </row>
    <row r="191" spans="1:42" ht="15" customHeight="1" x14ac:dyDescent="0.25">
      <c r="A191" s="1"/>
      <c r="B191" s="120" t="s">
        <v>94</v>
      </c>
      <c r="C191" s="96"/>
      <c r="D191" s="96"/>
      <c r="E191" s="96"/>
      <c r="F191" s="96"/>
      <c r="G191" s="96"/>
      <c r="H191" s="96"/>
      <c r="I191" s="96"/>
      <c r="J191" s="96"/>
      <c r="K191" s="96"/>
      <c r="L191" s="96"/>
      <c r="M191" s="96"/>
      <c r="N191" s="96"/>
      <c r="O191" s="96"/>
      <c r="Q191" s="267"/>
      <c r="R191" s="268"/>
      <c r="S191" s="268"/>
      <c r="T191" s="268"/>
      <c r="U191" s="268"/>
      <c r="V191" s="268"/>
      <c r="W191" s="268"/>
      <c r="X191" s="268"/>
      <c r="Y191" s="268"/>
      <c r="Z191" s="268"/>
      <c r="AA191" s="268"/>
      <c r="AB191" s="268"/>
      <c r="AC191" s="268"/>
      <c r="AD191" s="268"/>
      <c r="AE191" s="268"/>
      <c r="AF191" s="268"/>
      <c r="AG191" s="268"/>
      <c r="AH191" s="268"/>
      <c r="AI191" s="268"/>
      <c r="AJ191" s="268"/>
      <c r="AK191" s="268"/>
      <c r="AL191" s="268"/>
      <c r="AM191" s="268"/>
      <c r="AN191" s="268"/>
      <c r="AO191" s="268"/>
      <c r="AP191" s="269"/>
    </row>
    <row r="192" spans="1:42" ht="15" customHeight="1" x14ac:dyDescent="0.25">
      <c r="A192" s="1"/>
      <c r="C192" s="12"/>
      <c r="D192" s="12"/>
      <c r="E192" s="12"/>
      <c r="F192" s="12"/>
      <c r="G192" s="12"/>
      <c r="H192" s="12"/>
      <c r="I192" s="12"/>
      <c r="J192" s="12"/>
      <c r="K192" s="12"/>
      <c r="L192" s="12"/>
      <c r="M192" s="12"/>
      <c r="N192" s="12"/>
      <c r="P192" s="12"/>
      <c r="Q192" s="270"/>
      <c r="R192" s="271"/>
      <c r="S192" s="271"/>
      <c r="T192" s="271"/>
      <c r="U192" s="271"/>
      <c r="V192" s="271"/>
      <c r="W192" s="271"/>
      <c r="X192" s="271"/>
      <c r="Y192" s="271"/>
      <c r="Z192" s="271"/>
      <c r="AA192" s="271"/>
      <c r="AB192" s="271"/>
      <c r="AC192" s="271"/>
      <c r="AD192" s="271"/>
      <c r="AE192" s="271"/>
      <c r="AF192" s="271"/>
      <c r="AG192" s="271"/>
      <c r="AH192" s="271"/>
      <c r="AI192" s="271"/>
      <c r="AJ192" s="271"/>
      <c r="AK192" s="271"/>
      <c r="AL192" s="271"/>
      <c r="AM192" s="271"/>
      <c r="AN192" s="271"/>
      <c r="AO192" s="271"/>
      <c r="AP192" s="272"/>
    </row>
    <row r="193" spans="1:56" ht="2.25" customHeight="1" x14ac:dyDescent="0.25">
      <c r="A193" s="1"/>
      <c r="M193" s="9"/>
    </row>
    <row r="194" spans="1:56" ht="15" customHeight="1" x14ac:dyDescent="0.25">
      <c r="A194" s="1"/>
      <c r="B194" s="113" t="s">
        <v>95</v>
      </c>
      <c r="C194" s="96"/>
      <c r="D194" s="96"/>
      <c r="E194" s="96"/>
      <c r="F194" s="96"/>
      <c r="G194" s="96"/>
      <c r="H194" s="96"/>
      <c r="I194" s="96"/>
      <c r="J194" s="96"/>
      <c r="K194" s="96"/>
      <c r="L194" s="96"/>
      <c r="M194" s="96"/>
      <c r="N194" s="96"/>
      <c r="O194" s="96"/>
    </row>
    <row r="195" spans="1:56" ht="2.25" customHeight="1" x14ac:dyDescent="0.25">
      <c r="A195" s="1"/>
      <c r="N195" s="9"/>
    </row>
    <row r="196" spans="1:56" ht="15" customHeight="1" x14ac:dyDescent="0.25">
      <c r="A196" s="1"/>
      <c r="B196" s="113" t="s">
        <v>47</v>
      </c>
      <c r="C196" s="96"/>
      <c r="D196" s="96"/>
      <c r="E196" s="96"/>
      <c r="F196" s="96"/>
      <c r="G196" s="96"/>
      <c r="H196" s="96"/>
      <c r="I196" s="96"/>
      <c r="J196" s="96"/>
      <c r="K196" s="96"/>
      <c r="L196" s="96"/>
      <c r="M196" s="96"/>
      <c r="N196" s="96"/>
      <c r="O196" s="96"/>
      <c r="Q196" s="261"/>
      <c r="R196" s="262"/>
      <c r="S196" s="262"/>
      <c r="T196" s="262"/>
      <c r="U196" s="262"/>
      <c r="V196" s="262"/>
      <c r="W196" s="262"/>
      <c r="X196" s="262"/>
      <c r="Y196" s="262"/>
      <c r="Z196" s="262"/>
      <c r="AA196" s="262"/>
      <c r="AB196" s="262"/>
      <c r="AC196" s="262"/>
      <c r="AD196" s="262"/>
      <c r="AE196" s="262"/>
      <c r="AF196" s="262"/>
      <c r="AG196" s="262"/>
      <c r="AH196" s="262"/>
      <c r="AI196" s="262"/>
      <c r="AJ196" s="262"/>
      <c r="AK196" s="263"/>
      <c r="AL196" s="32"/>
      <c r="AM196" s="261"/>
      <c r="AN196" s="262"/>
      <c r="AO196" s="262"/>
      <c r="AP196" s="263"/>
    </row>
    <row r="197" spans="1:56" ht="2.25" customHeight="1" x14ac:dyDescent="0.25">
      <c r="A197" s="1"/>
      <c r="N197" s="9"/>
    </row>
    <row r="198" spans="1:56" ht="15" customHeight="1" x14ac:dyDescent="0.25">
      <c r="A198" s="1"/>
      <c r="B198" s="113" t="s">
        <v>48</v>
      </c>
      <c r="C198" s="96"/>
      <c r="D198" s="96"/>
      <c r="E198" s="96"/>
      <c r="F198" s="96"/>
      <c r="G198" s="96"/>
      <c r="H198" s="96"/>
      <c r="I198" s="96"/>
      <c r="J198" s="96"/>
      <c r="K198" s="96"/>
      <c r="L198" s="96"/>
      <c r="M198" s="96"/>
      <c r="N198" s="96"/>
      <c r="O198" s="96"/>
      <c r="Q198" s="261"/>
      <c r="R198" s="262"/>
      <c r="S198" s="262"/>
      <c r="T198" s="263"/>
      <c r="U198" s="33"/>
      <c r="V198" s="264"/>
      <c r="W198" s="265"/>
      <c r="X198" s="265"/>
      <c r="Y198" s="265"/>
      <c r="Z198" s="265"/>
      <c r="AA198" s="265"/>
      <c r="AB198" s="265"/>
      <c r="AC198" s="265"/>
      <c r="AD198" s="265"/>
      <c r="AE198" s="265"/>
      <c r="AF198" s="265"/>
      <c r="AG198" s="265"/>
      <c r="AH198" s="265"/>
      <c r="AI198" s="265"/>
      <c r="AJ198" s="265"/>
      <c r="AK198" s="265"/>
      <c r="AL198" s="265"/>
      <c r="AM198" s="265"/>
      <c r="AN198" s="265"/>
      <c r="AO198" s="265"/>
      <c r="AP198" s="266"/>
    </row>
    <row r="199" spans="1:56" ht="2.25" customHeight="1" x14ac:dyDescent="0.25">
      <c r="A199" s="1"/>
      <c r="N199" s="9"/>
    </row>
    <row r="200" spans="1:56" ht="15" customHeight="1" x14ac:dyDescent="0.25">
      <c r="A200" s="1"/>
      <c r="B200" s="113" t="s">
        <v>96</v>
      </c>
      <c r="C200" s="96"/>
      <c r="D200" s="96"/>
      <c r="E200" s="96"/>
      <c r="F200" s="96"/>
      <c r="G200" s="96"/>
      <c r="H200" s="96"/>
      <c r="I200" s="96"/>
      <c r="J200" s="96"/>
      <c r="K200" s="96"/>
      <c r="L200" s="96"/>
      <c r="M200" s="96"/>
      <c r="N200" s="96"/>
      <c r="O200" s="96"/>
    </row>
    <row r="201" spans="1:56" ht="2.25" customHeight="1" x14ac:dyDescent="0.25">
      <c r="A201" s="1"/>
      <c r="N201" s="9"/>
    </row>
    <row r="202" spans="1:56" ht="15" customHeight="1" x14ac:dyDescent="0.25">
      <c r="A202" s="1"/>
      <c r="B202" s="113" t="s">
        <v>47</v>
      </c>
      <c r="C202" s="96"/>
      <c r="D202" s="96"/>
      <c r="E202" s="96"/>
      <c r="F202" s="96"/>
      <c r="G202" s="96"/>
      <c r="H202" s="96"/>
      <c r="I202" s="96"/>
      <c r="J202" s="96"/>
      <c r="K202" s="96"/>
      <c r="L202" s="96"/>
      <c r="M202" s="96"/>
      <c r="N202" s="96"/>
      <c r="O202" s="96"/>
      <c r="Q202" s="261"/>
      <c r="R202" s="262"/>
      <c r="S202" s="262"/>
      <c r="T202" s="262"/>
      <c r="U202" s="262"/>
      <c r="V202" s="262"/>
      <c r="W202" s="262"/>
      <c r="X202" s="262"/>
      <c r="Y202" s="262"/>
      <c r="Z202" s="262"/>
      <c r="AA202" s="262"/>
      <c r="AB202" s="262"/>
      <c r="AC202" s="262"/>
      <c r="AD202" s="262"/>
      <c r="AE202" s="262"/>
      <c r="AF202" s="262"/>
      <c r="AG202" s="262"/>
      <c r="AH202" s="262"/>
      <c r="AI202" s="262"/>
      <c r="AJ202" s="262"/>
      <c r="AK202" s="263"/>
      <c r="AL202" s="32"/>
      <c r="AM202" s="261"/>
      <c r="AN202" s="262"/>
      <c r="AO202" s="262"/>
      <c r="AP202" s="263"/>
    </row>
    <row r="203" spans="1:56" ht="2.25" customHeight="1" x14ac:dyDescent="0.25">
      <c r="A203" s="1"/>
      <c r="N203" s="9"/>
    </row>
    <row r="204" spans="1:56" ht="15" customHeight="1" x14ac:dyDescent="0.25">
      <c r="A204" s="1"/>
      <c r="B204" s="113" t="s">
        <v>48</v>
      </c>
      <c r="C204" s="96"/>
      <c r="D204" s="96"/>
      <c r="E204" s="96"/>
      <c r="F204" s="96"/>
      <c r="G204" s="96"/>
      <c r="H204" s="96"/>
      <c r="I204" s="96"/>
      <c r="J204" s="96"/>
      <c r="K204" s="96"/>
      <c r="L204" s="96"/>
      <c r="M204" s="96"/>
      <c r="N204" s="96"/>
      <c r="O204" s="96"/>
      <c r="Q204" s="261"/>
      <c r="R204" s="262"/>
      <c r="S204" s="262"/>
      <c r="T204" s="263"/>
      <c r="U204" s="33"/>
      <c r="V204" s="264"/>
      <c r="W204" s="265"/>
      <c r="X204" s="265"/>
      <c r="Y204" s="265"/>
      <c r="Z204" s="265"/>
      <c r="AA204" s="265"/>
      <c r="AB204" s="265"/>
      <c r="AC204" s="265"/>
      <c r="AD204" s="265"/>
      <c r="AE204" s="265"/>
      <c r="AF204" s="265"/>
      <c r="AG204" s="265"/>
      <c r="AH204" s="265"/>
      <c r="AI204" s="265"/>
      <c r="AJ204" s="265"/>
      <c r="AK204" s="265"/>
      <c r="AL204" s="265"/>
      <c r="AM204" s="265"/>
      <c r="AN204" s="265"/>
      <c r="AO204" s="265"/>
      <c r="AP204" s="266"/>
    </row>
    <row r="205" spans="1:56" customFormat="1" ht="15" customHeight="1" x14ac:dyDescent="0.25"/>
    <row r="206" spans="1:56" s="89" customFormat="1" ht="15" customHeight="1" x14ac:dyDescent="0.3">
      <c r="A206" s="88">
        <v>22</v>
      </c>
      <c r="B206" s="256" t="s">
        <v>97</v>
      </c>
      <c r="C206" s="256"/>
      <c r="D206" s="256"/>
      <c r="E206" s="256"/>
      <c r="F206" s="256"/>
      <c r="G206" s="256"/>
      <c r="H206" s="256"/>
      <c r="I206" s="256"/>
      <c r="J206" s="256"/>
      <c r="K206" s="256"/>
      <c r="L206" s="256"/>
      <c r="M206" s="256"/>
      <c r="N206" s="256"/>
      <c r="O206" s="256"/>
      <c r="P206" s="256"/>
      <c r="Q206" s="256"/>
      <c r="R206" s="256"/>
      <c r="S206" s="256"/>
      <c r="T206" s="256"/>
      <c r="U206" s="256"/>
      <c r="V206" s="256"/>
      <c r="W206" s="256"/>
      <c r="X206" s="256"/>
      <c r="Y206" s="256"/>
      <c r="Z206" s="256"/>
      <c r="AA206" s="256"/>
      <c r="AB206" s="256"/>
      <c r="AC206" s="256"/>
      <c r="AD206" s="256"/>
      <c r="AE206" s="256"/>
      <c r="AF206" s="256"/>
      <c r="AG206" s="256"/>
      <c r="AH206" s="256"/>
      <c r="AI206" s="256"/>
      <c r="AJ206" s="256"/>
      <c r="AK206" s="256"/>
      <c r="AL206" s="256"/>
      <c r="AM206" s="256"/>
      <c r="AN206" s="256"/>
      <c r="AO206" s="256"/>
      <c r="AP206" s="256"/>
    </row>
    <row r="207" spans="1:56" s="89" customFormat="1" ht="2.25" customHeight="1" x14ac:dyDescent="0.3">
      <c r="A207" s="88"/>
      <c r="B207" s="90"/>
      <c r="C207" s="90"/>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c r="AF207" s="90"/>
      <c r="AG207" s="90"/>
      <c r="AH207" s="90"/>
      <c r="AI207" s="90"/>
      <c r="AJ207" s="90"/>
      <c r="AK207" s="90"/>
      <c r="AL207" s="90"/>
      <c r="AM207" s="90"/>
      <c r="AN207" s="90"/>
      <c r="AO207" s="90"/>
      <c r="AP207" s="90"/>
    </row>
    <row r="208" spans="1:56" s="89" customFormat="1" ht="15" customHeight="1" x14ac:dyDescent="0.3">
      <c r="A208" s="16"/>
      <c r="B208" s="257" t="s">
        <v>17</v>
      </c>
      <c r="C208" s="258"/>
      <c r="D208" s="260" t="s">
        <v>98</v>
      </c>
      <c r="E208" s="260"/>
      <c r="F208" s="260"/>
      <c r="G208" s="260"/>
      <c r="H208" s="260"/>
      <c r="I208" s="260"/>
      <c r="J208" s="260"/>
      <c r="K208" s="260"/>
      <c r="L208" s="260"/>
      <c r="M208" s="260"/>
      <c r="N208" s="260"/>
      <c r="O208" s="260"/>
      <c r="P208" s="260"/>
      <c r="Q208" s="260"/>
      <c r="R208" s="260"/>
      <c r="S208" s="260"/>
      <c r="T208" s="260"/>
      <c r="U208" s="260"/>
      <c r="V208" s="109" t="s">
        <v>99</v>
      </c>
      <c r="W208" s="109"/>
      <c r="X208" s="109"/>
      <c r="Y208" s="109"/>
      <c r="Z208" s="109"/>
      <c r="AA208" s="109"/>
      <c r="AB208" s="109"/>
      <c r="AC208" s="109"/>
      <c r="AD208" s="109"/>
      <c r="AE208" s="109"/>
      <c r="AF208" s="109"/>
      <c r="AG208" s="109"/>
      <c r="AH208" s="109"/>
      <c r="AI208" s="109"/>
      <c r="AJ208" s="109"/>
      <c r="AK208" s="109"/>
      <c r="AL208" s="109"/>
      <c r="AM208" s="109"/>
      <c r="AN208" s="109"/>
      <c r="AO208" s="109"/>
      <c r="AP208" s="109"/>
      <c r="AQ208" s="10"/>
      <c r="AR208" s="10"/>
      <c r="AS208" s="10"/>
      <c r="AT208" s="10"/>
      <c r="AU208" s="10"/>
      <c r="AV208" s="10"/>
      <c r="AW208" s="10"/>
      <c r="AX208" s="10"/>
      <c r="AY208" s="10"/>
      <c r="AZ208" s="10"/>
      <c r="BA208" s="10"/>
      <c r="BB208" s="10"/>
      <c r="BC208" s="10"/>
      <c r="BD208" s="10"/>
    </row>
    <row r="209" spans="1:56" s="89" customFormat="1" ht="15" customHeight="1" x14ac:dyDescent="0.3">
      <c r="A209" s="16"/>
      <c r="B209" s="109" t="s">
        <v>100</v>
      </c>
      <c r="C209" s="109"/>
      <c r="D209" s="109"/>
      <c r="E209" s="109"/>
      <c r="F209" s="109"/>
      <c r="G209" s="109"/>
      <c r="H209" s="109"/>
      <c r="I209" s="109"/>
      <c r="J209" s="109"/>
      <c r="K209" s="109"/>
      <c r="L209" s="109"/>
      <c r="M209" s="109"/>
      <c r="N209" s="109"/>
      <c r="O209" s="109"/>
      <c r="P209" s="109"/>
      <c r="Q209" s="109"/>
      <c r="R209" s="109"/>
      <c r="S209" s="109"/>
      <c r="T209" s="109"/>
      <c r="U209" s="109"/>
      <c r="V209" s="109"/>
      <c r="W209" s="109"/>
      <c r="X209" s="109"/>
      <c r="Y209" s="109"/>
      <c r="Z209" s="109"/>
      <c r="AA209" s="109"/>
      <c r="AB209" s="109"/>
      <c r="AC209" s="109"/>
      <c r="AD209" s="109"/>
      <c r="AE209" s="109"/>
      <c r="AF209" s="109"/>
      <c r="AG209" s="109"/>
      <c r="AH209" s="109"/>
      <c r="AI209" s="109"/>
      <c r="AJ209" s="109"/>
      <c r="AK209" s="109"/>
      <c r="AL209" s="109"/>
      <c r="AM209" s="109"/>
      <c r="AN209" s="109"/>
      <c r="AO209" s="109"/>
      <c r="AP209" s="109"/>
      <c r="AQ209" s="10"/>
      <c r="AR209" s="10"/>
      <c r="AS209" s="10"/>
      <c r="AT209" s="10"/>
      <c r="AU209" s="10"/>
      <c r="AV209" s="10"/>
      <c r="AW209" s="10"/>
      <c r="AX209" s="10"/>
      <c r="AY209" s="10"/>
      <c r="AZ209" s="10"/>
      <c r="BA209" s="10"/>
      <c r="BB209" s="10"/>
      <c r="BC209" s="10"/>
      <c r="BD209" s="10"/>
    </row>
    <row r="210" spans="1:56" s="89" customFormat="1" ht="2.25" customHeight="1" x14ac:dyDescent="0.3">
      <c r="A210" s="16"/>
      <c r="B210" s="85"/>
      <c r="C210" s="86"/>
      <c r="D210" s="87"/>
      <c r="E210" s="87"/>
      <c r="F210" s="87"/>
      <c r="G210" s="87"/>
      <c r="H210" s="87"/>
      <c r="I210" s="87"/>
      <c r="J210" s="85"/>
      <c r="K210" s="85"/>
      <c r="L210" s="85"/>
      <c r="M210" s="85"/>
      <c r="N210" s="85"/>
      <c r="O210" s="85"/>
      <c r="P210" s="85"/>
      <c r="Q210" s="85"/>
      <c r="R210" s="85"/>
      <c r="S210" s="85"/>
      <c r="T210" s="85"/>
      <c r="U210" s="85"/>
      <c r="V210" s="85"/>
      <c r="W210" s="85"/>
      <c r="X210" s="85"/>
      <c r="Y210" s="85"/>
      <c r="Z210" s="85"/>
      <c r="AA210" s="85"/>
      <c r="AB210" s="85"/>
      <c r="AC210" s="85"/>
      <c r="AD210" s="85"/>
      <c r="AE210" s="85"/>
      <c r="AF210" s="85"/>
      <c r="AG210" s="85"/>
      <c r="AH210" s="85"/>
      <c r="AI210" s="85"/>
      <c r="AJ210" s="85"/>
      <c r="AK210" s="85"/>
      <c r="AL210" s="85"/>
      <c r="AM210" s="85"/>
      <c r="AN210" s="85"/>
      <c r="AO210" s="85"/>
      <c r="AP210" s="85"/>
      <c r="AQ210" s="10"/>
      <c r="AR210" s="10"/>
      <c r="AS210" s="10"/>
      <c r="AT210" s="10"/>
      <c r="AU210" s="10"/>
      <c r="AV210" s="10"/>
      <c r="AW210" s="10"/>
      <c r="AX210" s="10"/>
      <c r="AY210" s="10"/>
      <c r="AZ210" s="10"/>
      <c r="BA210" s="10"/>
      <c r="BB210" s="10"/>
      <c r="BC210" s="10"/>
      <c r="BD210" s="10"/>
    </row>
    <row r="211" spans="1:56" s="89" customFormat="1" ht="15" customHeight="1" x14ac:dyDescent="0.3">
      <c r="A211" s="16"/>
      <c r="C211" s="208" t="s">
        <v>101</v>
      </c>
      <c r="D211" s="208"/>
      <c r="E211" s="208"/>
      <c r="F211" s="208"/>
      <c r="G211" s="208"/>
      <c r="H211" s="208"/>
      <c r="I211" s="208"/>
      <c r="J211" s="208"/>
      <c r="K211" s="208"/>
      <c r="L211" s="208"/>
      <c r="M211" s="208"/>
      <c r="N211" s="208"/>
      <c r="O211" s="208"/>
      <c r="P211" s="208"/>
      <c r="Q211" s="208"/>
      <c r="R211" s="208"/>
      <c r="S211" s="208"/>
      <c r="T211" s="208"/>
      <c r="U211" s="208"/>
      <c r="V211" s="208"/>
      <c r="W211" s="208"/>
      <c r="X211" s="208"/>
      <c r="Y211" s="208"/>
      <c r="Z211" s="208"/>
      <c r="AA211" s="208"/>
      <c r="AB211" s="208"/>
      <c r="AC211" s="208"/>
      <c r="AD211" s="208"/>
      <c r="AE211" s="208"/>
      <c r="AF211" s="208"/>
      <c r="AG211" s="208"/>
      <c r="AH211" s="208"/>
      <c r="AI211" s="208"/>
      <c r="AJ211" s="208"/>
      <c r="AK211" s="208"/>
      <c r="AL211" s="208"/>
      <c r="AM211" s="208"/>
      <c r="AN211" s="208"/>
      <c r="AO211" s="208"/>
      <c r="AP211" s="208"/>
      <c r="AQ211" s="10"/>
      <c r="AR211" s="10"/>
      <c r="AS211" s="10"/>
      <c r="AT211" s="10"/>
      <c r="AU211" s="10"/>
      <c r="AV211" s="10"/>
      <c r="AW211" s="10"/>
      <c r="AX211" s="10"/>
      <c r="AY211" s="10"/>
      <c r="AZ211" s="10"/>
      <c r="BA211" s="10"/>
      <c r="BB211" s="10"/>
      <c r="BC211" s="10"/>
      <c r="BD211" s="10"/>
    </row>
    <row r="212" spans="1:56" s="89" customFormat="1" ht="2.25" customHeight="1" x14ac:dyDescent="0.3">
      <c r="A212" s="16"/>
      <c r="B212" s="60"/>
      <c r="C212" s="60"/>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0"/>
      <c r="AI212" s="60"/>
      <c r="AJ212" s="60"/>
      <c r="AK212" s="60"/>
      <c r="AL212" s="60"/>
      <c r="AM212" s="60"/>
      <c r="AN212" s="60"/>
      <c r="AO212" s="60"/>
      <c r="AP212" s="60"/>
      <c r="AQ212" s="10"/>
      <c r="AR212" s="10"/>
      <c r="AS212" s="10"/>
      <c r="AT212" s="10"/>
      <c r="AU212" s="10"/>
      <c r="AV212" s="10"/>
      <c r="AW212" s="10"/>
      <c r="AX212" s="10"/>
      <c r="AY212" s="10"/>
      <c r="AZ212" s="10"/>
      <c r="BA212" s="10"/>
      <c r="BB212" s="10"/>
      <c r="BC212" s="10"/>
      <c r="BD212" s="10"/>
    </row>
    <row r="213" spans="1:56" s="89" customFormat="1" ht="15" customHeight="1" x14ac:dyDescent="0.3">
      <c r="D213" s="259" t="s">
        <v>102</v>
      </c>
      <c r="E213" s="259"/>
      <c r="F213" s="259"/>
      <c r="G213" s="259"/>
      <c r="H213" s="259"/>
      <c r="I213" s="259"/>
      <c r="J213" s="259"/>
      <c r="K213" s="259"/>
      <c r="L213" s="259"/>
      <c r="M213" s="259"/>
      <c r="N213" s="259"/>
      <c r="O213" s="259"/>
      <c r="P213" s="259"/>
      <c r="Q213" s="259"/>
      <c r="R213" s="259"/>
      <c r="S213" s="259"/>
      <c r="T213" s="259"/>
      <c r="U213" s="259"/>
      <c r="V213" s="259"/>
      <c r="W213" s="259"/>
      <c r="X213" s="259"/>
      <c r="Y213" s="259"/>
      <c r="Z213" s="259"/>
      <c r="AA213" s="259"/>
      <c r="AB213" s="259"/>
      <c r="AC213" s="259"/>
      <c r="AD213" s="259"/>
      <c r="AE213" s="259"/>
      <c r="AF213" s="259"/>
      <c r="AG213" s="259"/>
      <c r="AH213" s="259"/>
      <c r="AI213" s="259"/>
      <c r="AJ213" s="259"/>
      <c r="AK213" s="259"/>
      <c r="AL213" s="259"/>
      <c r="AM213" s="259"/>
      <c r="AN213" s="259"/>
      <c r="AO213" s="259"/>
      <c r="AP213" s="259"/>
    </row>
    <row r="214" spans="1:56" s="89" customFormat="1" ht="15" customHeight="1" x14ac:dyDescent="0.3">
      <c r="C214" s="91"/>
      <c r="D214" s="259"/>
      <c r="E214" s="259"/>
      <c r="F214" s="259"/>
      <c r="G214" s="259"/>
      <c r="H214" s="259"/>
      <c r="I214" s="259"/>
      <c r="J214" s="259"/>
      <c r="K214" s="259"/>
      <c r="L214" s="259"/>
      <c r="M214" s="259"/>
      <c r="N214" s="259"/>
      <c r="O214" s="259"/>
      <c r="P214" s="259"/>
      <c r="Q214" s="259"/>
      <c r="R214" s="259"/>
      <c r="S214" s="259"/>
      <c r="T214" s="259"/>
      <c r="U214" s="259"/>
      <c r="V214" s="259"/>
      <c r="W214" s="259"/>
      <c r="X214" s="259"/>
      <c r="Y214" s="259"/>
      <c r="Z214" s="259"/>
      <c r="AA214" s="259"/>
      <c r="AB214" s="259"/>
      <c r="AC214" s="259"/>
      <c r="AD214" s="259"/>
      <c r="AE214" s="259"/>
      <c r="AF214" s="259"/>
      <c r="AG214" s="259"/>
      <c r="AH214" s="259"/>
      <c r="AI214" s="259"/>
      <c r="AJ214" s="259"/>
      <c r="AK214" s="259"/>
      <c r="AL214" s="259"/>
      <c r="AM214" s="259"/>
      <c r="AN214" s="259"/>
      <c r="AO214" s="259"/>
      <c r="AP214" s="259"/>
    </row>
    <row r="215" spans="1:56" s="89" customFormat="1" ht="15" customHeight="1" x14ac:dyDescent="0.3">
      <c r="C215" s="91"/>
      <c r="D215" s="259"/>
      <c r="E215" s="259"/>
      <c r="F215" s="259"/>
      <c r="G215" s="259"/>
      <c r="H215" s="259"/>
      <c r="I215" s="259"/>
      <c r="J215" s="259"/>
      <c r="K215" s="259"/>
      <c r="L215" s="259"/>
      <c r="M215" s="259"/>
      <c r="N215" s="259"/>
      <c r="O215" s="259"/>
      <c r="P215" s="259"/>
      <c r="Q215" s="259"/>
      <c r="R215" s="259"/>
      <c r="S215" s="259"/>
      <c r="T215" s="259"/>
      <c r="U215" s="259"/>
      <c r="V215" s="259"/>
      <c r="W215" s="259"/>
      <c r="X215" s="259"/>
      <c r="Y215" s="259"/>
      <c r="Z215" s="259"/>
      <c r="AA215" s="259"/>
      <c r="AB215" s="259"/>
      <c r="AC215" s="259"/>
      <c r="AD215" s="259"/>
      <c r="AE215" s="259"/>
      <c r="AF215" s="259"/>
      <c r="AG215" s="259"/>
      <c r="AH215" s="259"/>
      <c r="AI215" s="259"/>
      <c r="AJ215" s="259"/>
      <c r="AK215" s="259"/>
      <c r="AL215" s="259"/>
      <c r="AM215" s="259"/>
      <c r="AN215" s="259"/>
      <c r="AO215" s="259"/>
      <c r="AP215" s="259"/>
    </row>
    <row r="216" spans="1:56" s="89" customFormat="1" ht="15" customHeight="1" x14ac:dyDescent="0.3">
      <c r="C216" s="91"/>
      <c r="D216" s="259"/>
      <c r="E216" s="259"/>
      <c r="F216" s="259"/>
      <c r="G216" s="259"/>
      <c r="H216" s="259"/>
      <c r="I216" s="259"/>
      <c r="J216" s="259"/>
      <c r="K216" s="259"/>
      <c r="L216" s="259"/>
      <c r="M216" s="259"/>
      <c r="N216" s="259"/>
      <c r="O216" s="259"/>
      <c r="P216" s="259"/>
      <c r="Q216" s="259"/>
      <c r="R216" s="259"/>
      <c r="S216" s="259"/>
      <c r="T216" s="259"/>
      <c r="U216" s="259"/>
      <c r="V216" s="259"/>
      <c r="W216" s="259"/>
      <c r="X216" s="259"/>
      <c r="Y216" s="259"/>
      <c r="Z216" s="259"/>
      <c r="AA216" s="259"/>
      <c r="AB216" s="259"/>
      <c r="AC216" s="259"/>
      <c r="AD216" s="259"/>
      <c r="AE216" s="259"/>
      <c r="AF216" s="259"/>
      <c r="AG216" s="259"/>
      <c r="AH216" s="259"/>
      <c r="AI216" s="259"/>
      <c r="AJ216" s="259"/>
      <c r="AK216" s="259"/>
      <c r="AL216" s="259"/>
      <c r="AM216" s="259"/>
      <c r="AN216" s="259"/>
      <c r="AO216" s="259"/>
      <c r="AP216" s="259"/>
    </row>
    <row r="217" spans="1:56" s="89" customFormat="1" ht="15" customHeight="1" x14ac:dyDescent="0.3">
      <c r="C217" s="91"/>
      <c r="D217" s="259"/>
      <c r="E217" s="259"/>
      <c r="F217" s="259"/>
      <c r="G217" s="259"/>
      <c r="H217" s="259"/>
      <c r="I217" s="259"/>
      <c r="J217" s="259"/>
      <c r="K217" s="259"/>
      <c r="L217" s="259"/>
      <c r="M217" s="259"/>
      <c r="N217" s="259"/>
      <c r="O217" s="259"/>
      <c r="P217" s="259"/>
      <c r="Q217" s="259"/>
      <c r="R217" s="259"/>
      <c r="S217" s="259"/>
      <c r="T217" s="259"/>
      <c r="U217" s="259"/>
      <c r="V217" s="259"/>
      <c r="W217" s="259"/>
      <c r="X217" s="259"/>
      <c r="Y217" s="259"/>
      <c r="Z217" s="259"/>
      <c r="AA217" s="259"/>
      <c r="AB217" s="259"/>
      <c r="AC217" s="259"/>
      <c r="AD217" s="259"/>
      <c r="AE217" s="259"/>
      <c r="AF217" s="259"/>
      <c r="AG217" s="259"/>
      <c r="AH217" s="259"/>
      <c r="AI217" s="259"/>
      <c r="AJ217" s="259"/>
      <c r="AK217" s="259"/>
      <c r="AL217" s="259"/>
      <c r="AM217" s="259"/>
      <c r="AN217" s="259"/>
      <c r="AO217" s="259"/>
      <c r="AP217" s="259"/>
    </row>
    <row r="218" spans="1:56" s="89" customFormat="1" ht="15" customHeight="1" x14ac:dyDescent="0.3">
      <c r="C218" s="91"/>
      <c r="D218" s="259"/>
      <c r="E218" s="259"/>
      <c r="F218" s="259"/>
      <c r="G218" s="259"/>
      <c r="H218" s="259"/>
      <c r="I218" s="259"/>
      <c r="J218" s="259"/>
      <c r="K218" s="259"/>
      <c r="L218" s="259"/>
      <c r="M218" s="259"/>
      <c r="N218" s="259"/>
      <c r="O218" s="259"/>
      <c r="P218" s="259"/>
      <c r="Q218" s="259"/>
      <c r="R218" s="259"/>
      <c r="S218" s="259"/>
      <c r="T218" s="259"/>
      <c r="U218" s="259"/>
      <c r="V218" s="259"/>
      <c r="W218" s="259"/>
      <c r="X218" s="259"/>
      <c r="Y218" s="259"/>
      <c r="Z218" s="259"/>
      <c r="AA218" s="259"/>
      <c r="AB218" s="259"/>
      <c r="AC218" s="259"/>
      <c r="AD218" s="259"/>
      <c r="AE218" s="259"/>
      <c r="AF218" s="259"/>
      <c r="AG218" s="259"/>
      <c r="AH218" s="259"/>
      <c r="AI218" s="259"/>
      <c r="AJ218" s="259"/>
      <c r="AK218" s="259"/>
      <c r="AL218" s="259"/>
      <c r="AM218" s="259"/>
      <c r="AN218" s="259"/>
      <c r="AO218" s="259"/>
      <c r="AP218" s="259"/>
    </row>
    <row r="219" spans="1:56" s="89" customFormat="1" ht="2.25" customHeight="1" x14ac:dyDescent="0.3">
      <c r="C219" s="92"/>
      <c r="D219" s="92"/>
      <c r="E219" s="92"/>
      <c r="F219" s="92"/>
      <c r="G219" s="92"/>
      <c r="H219" s="92"/>
      <c r="I219" s="92"/>
      <c r="J219" s="92"/>
      <c r="K219" s="92"/>
      <c r="L219" s="92"/>
      <c r="M219" s="92"/>
      <c r="N219" s="92"/>
      <c r="O219" s="92"/>
      <c r="P219" s="92"/>
      <c r="Q219" s="92"/>
      <c r="R219" s="92"/>
      <c r="S219" s="92"/>
      <c r="T219" s="92"/>
      <c r="U219" s="92"/>
      <c r="V219" s="92"/>
      <c r="W219" s="92"/>
      <c r="X219" s="92"/>
      <c r="Y219" s="92"/>
      <c r="Z219" s="92"/>
      <c r="AA219" s="92"/>
      <c r="AB219" s="92"/>
      <c r="AC219" s="92"/>
      <c r="AD219" s="92"/>
      <c r="AE219" s="92"/>
      <c r="AF219" s="92"/>
      <c r="AG219" s="92"/>
      <c r="AH219" s="92"/>
      <c r="AI219" s="92"/>
      <c r="AJ219" s="92"/>
      <c r="AK219" s="92"/>
      <c r="AL219" s="92"/>
      <c r="AM219" s="92"/>
      <c r="AN219" s="92"/>
      <c r="AO219" s="92"/>
      <c r="AP219" s="92"/>
    </row>
    <row r="220" spans="1:56" s="89" customFormat="1" ht="15" customHeight="1" x14ac:dyDescent="0.3">
      <c r="D220" s="259" t="s">
        <v>103</v>
      </c>
      <c r="E220" s="259"/>
      <c r="F220" s="259"/>
      <c r="G220" s="259"/>
      <c r="H220" s="259"/>
      <c r="I220" s="259"/>
      <c r="J220" s="259"/>
      <c r="K220" s="259"/>
      <c r="L220" s="259"/>
      <c r="M220" s="259"/>
      <c r="N220" s="259"/>
      <c r="O220" s="259"/>
      <c r="P220" s="259"/>
      <c r="Q220" s="259"/>
      <c r="R220" s="259"/>
      <c r="S220" s="259"/>
      <c r="T220" s="259"/>
      <c r="U220" s="259"/>
      <c r="V220" s="259"/>
      <c r="W220" s="259"/>
      <c r="X220" s="259"/>
      <c r="Y220" s="259"/>
      <c r="Z220" s="259"/>
      <c r="AA220" s="259"/>
      <c r="AB220" s="259"/>
      <c r="AC220" s="259"/>
      <c r="AD220" s="259"/>
      <c r="AE220" s="259"/>
      <c r="AF220" s="259"/>
      <c r="AG220" s="259"/>
      <c r="AH220" s="259"/>
      <c r="AI220" s="259"/>
      <c r="AJ220" s="259"/>
      <c r="AK220" s="259"/>
      <c r="AL220" s="259"/>
      <c r="AM220" s="259"/>
      <c r="AN220" s="259"/>
      <c r="AO220" s="259"/>
      <c r="AP220" s="259"/>
    </row>
    <row r="221" spans="1:56" s="89" customFormat="1" ht="15" customHeight="1" x14ac:dyDescent="0.3">
      <c r="C221" s="91"/>
      <c r="D221" s="259"/>
      <c r="E221" s="259"/>
      <c r="F221" s="259"/>
      <c r="G221" s="259"/>
      <c r="H221" s="259"/>
      <c r="I221" s="259"/>
      <c r="J221" s="259"/>
      <c r="K221" s="259"/>
      <c r="L221" s="259"/>
      <c r="M221" s="259"/>
      <c r="N221" s="259"/>
      <c r="O221" s="259"/>
      <c r="P221" s="259"/>
      <c r="Q221" s="259"/>
      <c r="R221" s="259"/>
      <c r="S221" s="259"/>
      <c r="T221" s="259"/>
      <c r="U221" s="259"/>
      <c r="V221" s="259"/>
      <c r="W221" s="259"/>
      <c r="X221" s="259"/>
      <c r="Y221" s="259"/>
      <c r="Z221" s="259"/>
      <c r="AA221" s="259"/>
      <c r="AB221" s="259"/>
      <c r="AC221" s="259"/>
      <c r="AD221" s="259"/>
      <c r="AE221" s="259"/>
      <c r="AF221" s="259"/>
      <c r="AG221" s="259"/>
      <c r="AH221" s="259"/>
      <c r="AI221" s="259"/>
      <c r="AJ221" s="259"/>
      <c r="AK221" s="259"/>
      <c r="AL221" s="259"/>
      <c r="AM221" s="259"/>
      <c r="AN221" s="259"/>
      <c r="AO221" s="259"/>
      <c r="AP221" s="259"/>
    </row>
    <row r="222" spans="1:56" s="89" customFormat="1" ht="15" customHeight="1" x14ac:dyDescent="0.3">
      <c r="C222" s="91"/>
      <c r="D222" s="259"/>
      <c r="E222" s="259"/>
      <c r="F222" s="259"/>
      <c r="G222" s="259"/>
      <c r="H222" s="259"/>
      <c r="I222" s="259"/>
      <c r="J222" s="259"/>
      <c r="K222" s="259"/>
      <c r="L222" s="259"/>
      <c r="M222" s="259"/>
      <c r="N222" s="259"/>
      <c r="O222" s="259"/>
      <c r="P222" s="259"/>
      <c r="Q222" s="259"/>
      <c r="R222" s="259"/>
      <c r="S222" s="259"/>
      <c r="T222" s="259"/>
      <c r="U222" s="259"/>
      <c r="V222" s="259"/>
      <c r="W222" s="259"/>
      <c r="X222" s="259"/>
      <c r="Y222" s="259"/>
      <c r="Z222" s="259"/>
      <c r="AA222" s="259"/>
      <c r="AB222" s="259"/>
      <c r="AC222" s="259"/>
      <c r="AD222" s="259"/>
      <c r="AE222" s="259"/>
      <c r="AF222" s="259"/>
      <c r="AG222" s="259"/>
      <c r="AH222" s="259"/>
      <c r="AI222" s="259"/>
      <c r="AJ222" s="259"/>
      <c r="AK222" s="259"/>
      <c r="AL222" s="259"/>
      <c r="AM222" s="259"/>
      <c r="AN222" s="259"/>
      <c r="AO222" s="259"/>
      <c r="AP222" s="259"/>
    </row>
    <row r="223" spans="1:56" s="89" customFormat="1" ht="2.25" customHeight="1" x14ac:dyDescent="0.3">
      <c r="C223" s="92"/>
      <c r="D223" s="92"/>
      <c r="E223" s="92"/>
      <c r="F223" s="92"/>
      <c r="G223" s="92"/>
      <c r="H223" s="92"/>
      <c r="I223" s="92"/>
      <c r="J223" s="92"/>
      <c r="K223" s="92"/>
      <c r="L223" s="92"/>
      <c r="M223" s="92"/>
      <c r="N223" s="92"/>
      <c r="O223" s="92"/>
      <c r="P223" s="92"/>
      <c r="Q223" s="92"/>
      <c r="R223" s="92"/>
      <c r="S223" s="92"/>
      <c r="T223" s="92"/>
      <c r="U223" s="92"/>
      <c r="V223" s="92"/>
      <c r="W223" s="92"/>
      <c r="X223" s="92"/>
      <c r="Y223" s="92"/>
      <c r="Z223" s="92"/>
      <c r="AA223" s="92"/>
      <c r="AB223" s="92"/>
      <c r="AC223" s="92"/>
      <c r="AD223" s="92"/>
      <c r="AE223" s="92"/>
      <c r="AF223" s="92"/>
      <c r="AG223" s="92"/>
      <c r="AH223" s="92"/>
      <c r="AI223" s="92"/>
      <c r="AJ223" s="92"/>
      <c r="AK223" s="92"/>
      <c r="AL223" s="92"/>
      <c r="AM223" s="92"/>
      <c r="AN223" s="92"/>
      <c r="AO223" s="92"/>
      <c r="AP223" s="92"/>
    </row>
    <row r="224" spans="1:56" s="89" customFormat="1" ht="15" customHeight="1" x14ac:dyDescent="0.3">
      <c r="A224" s="16"/>
      <c r="C224" s="208" t="s">
        <v>41</v>
      </c>
      <c r="D224" s="208"/>
      <c r="E224" s="208"/>
      <c r="F224" s="208"/>
      <c r="G224" s="208"/>
      <c r="H224" s="208"/>
      <c r="I224" s="208"/>
      <c r="J224" s="208"/>
      <c r="K224" s="208"/>
      <c r="L224" s="208"/>
      <c r="M224" s="208"/>
      <c r="N224" s="208"/>
      <c r="O224" s="208"/>
      <c r="P224" s="208"/>
      <c r="Q224" s="208"/>
      <c r="R224" s="208"/>
      <c r="S224" s="208"/>
      <c r="T224" s="208"/>
      <c r="U224" s="208"/>
      <c r="V224" s="208"/>
      <c r="W224" s="208"/>
      <c r="X224" s="208"/>
      <c r="Y224" s="208"/>
      <c r="Z224" s="208"/>
      <c r="AA224" s="208"/>
      <c r="AB224" s="208"/>
      <c r="AC224" s="208"/>
      <c r="AD224" s="208"/>
      <c r="AE224" s="208"/>
      <c r="AF224" s="208"/>
      <c r="AG224" s="208"/>
      <c r="AH224" s="208"/>
      <c r="AI224" s="208"/>
      <c r="AJ224" s="208"/>
      <c r="AK224" s="208"/>
      <c r="AL224" s="208"/>
      <c r="AM224" s="208"/>
      <c r="AN224" s="208"/>
      <c r="AO224" s="208"/>
      <c r="AP224" s="208"/>
      <c r="AQ224" s="10"/>
      <c r="AR224" s="10"/>
      <c r="AS224" s="10"/>
      <c r="AT224" s="10"/>
      <c r="AU224" s="10"/>
      <c r="AV224" s="10"/>
      <c r="AW224" s="10"/>
      <c r="AX224" s="10"/>
      <c r="AY224" s="10"/>
      <c r="AZ224" s="10"/>
      <c r="BA224" s="10"/>
      <c r="BB224" s="10"/>
      <c r="BC224" s="10"/>
      <c r="BD224" s="10"/>
    </row>
    <row r="225" spans="1:42" ht="15" customHeight="1" x14ac:dyDescent="0.25">
      <c r="A225" s="1"/>
    </row>
    <row r="226" spans="1:42" ht="15" customHeight="1" x14ac:dyDescent="0.25">
      <c r="A226" s="1"/>
      <c r="B226" s="97" t="s">
        <v>104</v>
      </c>
      <c r="C226" s="97"/>
      <c r="D226" s="97"/>
      <c r="E226" s="97"/>
      <c r="F226" s="97"/>
      <c r="G226" s="97"/>
      <c r="H226" s="97"/>
      <c r="I226" s="97"/>
      <c r="J226" s="97"/>
      <c r="K226" s="97"/>
      <c r="L226" s="97"/>
      <c r="M226" s="97"/>
      <c r="N226" s="97"/>
      <c r="O226" s="97"/>
      <c r="P226" s="97"/>
      <c r="Q226" s="97"/>
      <c r="R226" s="97"/>
      <c r="S226" s="97"/>
      <c r="T226" s="97"/>
      <c r="U226" s="97"/>
      <c r="V226" s="97"/>
      <c r="W226" s="97"/>
      <c r="X226" s="97"/>
      <c r="Y226" s="97"/>
      <c r="Z226" s="97"/>
      <c r="AA226" s="97"/>
      <c r="AB226" s="97"/>
      <c r="AC226" s="97"/>
      <c r="AD226" s="97"/>
      <c r="AE226" s="97"/>
      <c r="AF226" s="97"/>
      <c r="AG226" s="97"/>
      <c r="AH226" s="97"/>
      <c r="AI226" s="97"/>
      <c r="AJ226" s="97"/>
      <c r="AK226" s="97"/>
      <c r="AL226" s="97"/>
      <c r="AM226" s="97"/>
      <c r="AN226" s="97"/>
      <c r="AO226" s="97"/>
      <c r="AP226" s="98"/>
    </row>
    <row r="227" spans="1:42" ht="15" customHeight="1" x14ac:dyDescent="0.25">
      <c r="A227" s="1"/>
    </row>
    <row r="228" spans="1:42" ht="15" customHeight="1" x14ac:dyDescent="0.25">
      <c r="A228" s="1">
        <v>23</v>
      </c>
      <c r="B228" s="104" t="s">
        <v>105</v>
      </c>
      <c r="C228" s="96"/>
      <c r="D228" s="96"/>
      <c r="E228" s="96"/>
      <c r="F228" s="96"/>
      <c r="G228" s="96"/>
      <c r="H228" s="96"/>
      <c r="I228" s="96"/>
      <c r="J228" s="96"/>
      <c r="K228" s="96"/>
      <c r="L228" s="96"/>
      <c r="M228" s="96"/>
      <c r="N228" s="96"/>
      <c r="O228" s="96"/>
      <c r="P228" s="96"/>
      <c r="Q228" s="96"/>
      <c r="R228" s="96"/>
      <c r="S228" s="96"/>
      <c r="T228" s="96"/>
      <c r="U228" s="96"/>
      <c r="V228" s="96"/>
      <c r="W228" s="96"/>
      <c r="X228" s="96"/>
      <c r="Y228" s="96"/>
      <c r="Z228" s="96"/>
      <c r="AA228" s="96"/>
      <c r="AB228" s="96"/>
      <c r="AC228" s="96"/>
      <c r="AD228" s="96"/>
      <c r="AE228" s="96"/>
      <c r="AF228" s="96"/>
      <c r="AG228" s="96"/>
      <c r="AH228" s="96"/>
      <c r="AI228" s="96"/>
      <c r="AJ228" s="96"/>
      <c r="AK228" s="96"/>
      <c r="AL228" s="96"/>
      <c r="AM228" s="96"/>
      <c r="AN228" s="96"/>
      <c r="AO228" s="96"/>
      <c r="AP228" s="96"/>
    </row>
    <row r="229" spans="1:42" ht="15" customHeight="1" x14ac:dyDescent="0.25">
      <c r="A229" s="1"/>
    </row>
    <row r="230" spans="1:42" ht="15" customHeight="1" x14ac:dyDescent="0.25">
      <c r="A230" s="1"/>
      <c r="B230" s="103" t="s">
        <v>106</v>
      </c>
      <c r="C230" s="103"/>
      <c r="D230" s="103"/>
      <c r="E230" s="103"/>
      <c r="F230" s="103"/>
      <c r="G230" s="103"/>
      <c r="H230" s="103"/>
      <c r="I230" s="103"/>
      <c r="J230" s="103"/>
      <c r="K230" s="103"/>
      <c r="L230" s="103"/>
      <c r="M230" s="103"/>
      <c r="N230" s="103"/>
      <c r="O230" s="103"/>
      <c r="P230" s="103"/>
      <c r="Q230" s="103"/>
      <c r="R230" s="103"/>
      <c r="S230" s="103"/>
      <c r="T230" s="103"/>
      <c r="U230" s="103"/>
      <c r="V230" s="103"/>
      <c r="W230" s="103"/>
      <c r="X230" s="103"/>
      <c r="Y230" s="103"/>
      <c r="Z230" s="103"/>
      <c r="AA230" s="103"/>
      <c r="AB230" s="103"/>
      <c r="AC230" s="103"/>
      <c r="AD230" s="103"/>
      <c r="AE230" s="103"/>
      <c r="AF230" s="103"/>
      <c r="AG230" s="103"/>
      <c r="AH230" s="103"/>
      <c r="AI230" s="103"/>
      <c r="AJ230" s="103"/>
      <c r="AK230" s="103"/>
      <c r="AL230" s="103"/>
      <c r="AM230" s="103"/>
      <c r="AN230" s="103"/>
      <c r="AO230" s="103"/>
      <c r="AP230" s="103"/>
    </row>
    <row r="231" spans="1:42" ht="2.25" customHeight="1" x14ac:dyDescent="0.25">
      <c r="A231" s="1"/>
    </row>
    <row r="232" spans="1:42" ht="15" customHeight="1" x14ac:dyDescent="0.25">
      <c r="A232" s="1"/>
      <c r="C232" s="96" t="s">
        <v>107</v>
      </c>
      <c r="D232" s="96"/>
      <c r="E232" s="96"/>
      <c r="F232" s="96"/>
      <c r="G232" s="96"/>
      <c r="H232" s="96"/>
      <c r="I232" s="96"/>
      <c r="J232" s="96"/>
      <c r="K232" s="96"/>
      <c r="L232" s="96"/>
      <c r="M232" s="96"/>
      <c r="N232" s="96"/>
      <c r="O232" s="96"/>
      <c r="P232" s="96"/>
      <c r="Q232" s="96"/>
      <c r="R232" s="96"/>
      <c r="S232" s="96"/>
      <c r="T232" s="96"/>
      <c r="U232" s="96"/>
      <c r="V232" s="96"/>
      <c r="W232" s="96"/>
      <c r="X232" s="96"/>
      <c r="Y232" s="96"/>
      <c r="Z232" s="96"/>
      <c r="AA232" s="96"/>
      <c r="AB232" s="96"/>
      <c r="AC232" s="96"/>
      <c r="AD232" s="96"/>
      <c r="AE232" s="96"/>
      <c r="AF232" s="96"/>
      <c r="AG232" s="96"/>
      <c r="AH232" s="96"/>
      <c r="AI232" s="96"/>
      <c r="AJ232" s="96"/>
      <c r="AK232" s="96"/>
      <c r="AL232" s="96"/>
      <c r="AM232" s="96"/>
      <c r="AN232" s="96"/>
      <c r="AO232" s="96"/>
      <c r="AP232" s="96"/>
    </row>
    <row r="233" spans="1:42" ht="2.25" customHeight="1" x14ac:dyDescent="0.25">
      <c r="A233" s="1"/>
    </row>
    <row r="234" spans="1:42" ht="15" customHeight="1" x14ac:dyDescent="0.25">
      <c r="A234" s="1"/>
      <c r="C234" s="96" t="s">
        <v>108</v>
      </c>
      <c r="D234" s="96"/>
      <c r="E234" s="96"/>
      <c r="F234" s="96"/>
      <c r="G234" s="96"/>
      <c r="H234" s="96"/>
      <c r="I234" s="96"/>
      <c r="J234" s="96"/>
      <c r="K234" s="96"/>
      <c r="L234" s="96"/>
      <c r="M234" s="96"/>
      <c r="N234" s="96"/>
      <c r="O234" s="96"/>
      <c r="P234" s="96"/>
      <c r="Q234" s="96"/>
      <c r="R234" s="96"/>
      <c r="S234" s="96"/>
      <c r="T234" s="96"/>
      <c r="U234" s="96"/>
      <c r="V234" s="96"/>
      <c r="W234" s="96"/>
      <c r="X234" s="96"/>
      <c r="Y234" s="96"/>
      <c r="Z234" s="96"/>
      <c r="AA234" s="96"/>
      <c r="AB234" s="96"/>
      <c r="AC234" s="96"/>
      <c r="AD234" s="96"/>
      <c r="AE234" s="96"/>
      <c r="AF234" s="96"/>
      <c r="AG234" s="96"/>
      <c r="AH234" s="96"/>
      <c r="AI234" s="96"/>
      <c r="AJ234" s="96"/>
      <c r="AK234" s="96"/>
      <c r="AL234" s="96"/>
      <c r="AM234" s="96"/>
      <c r="AN234" s="96"/>
      <c r="AO234" s="96"/>
      <c r="AP234" s="96"/>
    </row>
    <row r="235" spans="1:42" ht="15" customHeight="1" x14ac:dyDescent="0.25">
      <c r="A235" s="1"/>
    </row>
    <row r="236" spans="1:42" ht="15" customHeight="1" x14ac:dyDescent="0.25">
      <c r="A236" s="1">
        <v>24</v>
      </c>
      <c r="B236" s="175" t="s">
        <v>109</v>
      </c>
      <c r="C236" s="175"/>
      <c r="D236" s="175"/>
      <c r="E236" s="175"/>
      <c r="F236" s="175"/>
      <c r="G236" s="175"/>
      <c r="H236" s="175"/>
      <c r="I236" s="175"/>
      <c r="J236" s="175"/>
      <c r="K236" s="175"/>
      <c r="L236" s="175"/>
      <c r="M236" s="175"/>
      <c r="N236" s="175"/>
      <c r="O236" s="175"/>
      <c r="P236" s="175"/>
      <c r="Q236" s="175"/>
      <c r="R236" s="175"/>
      <c r="S236" s="175"/>
      <c r="T236" s="175"/>
      <c r="U236" s="175"/>
      <c r="V236" s="175"/>
      <c r="W236" s="175"/>
      <c r="X236" s="175"/>
      <c r="Y236" s="175"/>
      <c r="Z236" s="175"/>
      <c r="AA236" s="175"/>
      <c r="AB236" s="175"/>
      <c r="AC236" s="175"/>
      <c r="AD236" s="175"/>
      <c r="AE236" s="175"/>
      <c r="AF236" s="175"/>
      <c r="AG236" s="175"/>
      <c r="AH236" s="175"/>
      <c r="AI236" s="175"/>
      <c r="AJ236" s="175"/>
      <c r="AK236" s="175"/>
      <c r="AL236" s="175"/>
      <c r="AM236" s="175"/>
      <c r="AN236" s="175"/>
      <c r="AO236" s="175"/>
      <c r="AP236" s="175"/>
    </row>
    <row r="237" spans="1:42" ht="15" customHeight="1" x14ac:dyDescent="0.25">
      <c r="A237" s="1"/>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30" customHeight="1" x14ac:dyDescent="0.25">
      <c r="A238" s="1"/>
      <c r="B238" s="134" t="s">
        <v>110</v>
      </c>
      <c r="C238" s="243"/>
      <c r="D238" s="243"/>
      <c r="E238" s="243"/>
      <c r="F238" s="243"/>
      <c r="G238" s="243"/>
      <c r="H238" s="243"/>
      <c r="I238" s="243"/>
      <c r="J238" s="243"/>
      <c r="K238" s="243"/>
      <c r="L238" s="243"/>
      <c r="M238" s="243"/>
      <c r="N238" s="243"/>
      <c r="O238" s="243"/>
      <c r="P238" s="243"/>
      <c r="Q238" s="243"/>
      <c r="R238" s="243"/>
      <c r="S238" s="243"/>
      <c r="T238" s="243"/>
      <c r="U238" s="243"/>
      <c r="V238" s="243"/>
      <c r="W238" s="243"/>
      <c r="X238" s="243"/>
      <c r="Y238" s="243"/>
      <c r="Z238" s="243"/>
      <c r="AA238" s="243"/>
      <c r="AB238" s="243"/>
      <c r="AC238" s="243"/>
      <c r="AD238" s="243"/>
      <c r="AE238" s="243"/>
      <c r="AF238" s="243"/>
      <c r="AG238" s="243"/>
      <c r="AH238" s="243"/>
      <c r="AI238" s="243"/>
      <c r="AJ238" s="243"/>
      <c r="AK238" s="243"/>
      <c r="AL238" s="243"/>
      <c r="AM238" s="243"/>
      <c r="AN238" s="243"/>
      <c r="AO238" s="243"/>
      <c r="AP238" s="243"/>
    </row>
    <row r="239" spans="1:42" ht="2.25" customHeight="1" x14ac:dyDescent="0.25">
      <c r="A239" s="1"/>
    </row>
    <row r="240" spans="1:42" ht="15" customHeight="1" x14ac:dyDescent="0.25">
      <c r="A240" s="1"/>
      <c r="C240" s="176" t="s">
        <v>111</v>
      </c>
      <c r="D240" s="176"/>
      <c r="E240" s="176"/>
      <c r="F240" s="176"/>
      <c r="G240" s="176"/>
      <c r="H240" s="176"/>
      <c r="I240" s="176"/>
      <c r="J240" s="176"/>
      <c r="K240" s="176"/>
      <c r="L240" s="176"/>
      <c r="M240" s="176"/>
      <c r="N240" s="176"/>
      <c r="O240" s="176"/>
      <c r="P240" s="176"/>
      <c r="Q240" s="176"/>
      <c r="R240" s="176"/>
      <c r="S240" s="176"/>
      <c r="T240" s="176"/>
      <c r="U240" s="176"/>
      <c r="V240" s="176"/>
      <c r="W240" s="176"/>
      <c r="X240" s="176"/>
      <c r="Y240" s="176"/>
      <c r="Z240" s="176"/>
      <c r="AA240" s="176"/>
      <c r="AB240" s="176"/>
      <c r="AC240" s="176"/>
      <c r="AD240" s="176"/>
      <c r="AE240" s="176"/>
      <c r="AF240" s="176"/>
      <c r="AG240" s="176"/>
      <c r="AH240" s="176"/>
      <c r="AI240" s="176"/>
      <c r="AJ240" s="176"/>
      <c r="AK240" s="176"/>
      <c r="AL240" s="176"/>
      <c r="AM240" s="176"/>
      <c r="AN240" s="176"/>
      <c r="AO240" s="176"/>
      <c r="AP240" s="176"/>
    </row>
    <row r="241" spans="1:42" ht="2.25" customHeight="1" x14ac:dyDescent="0.25">
      <c r="A241" s="1"/>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c r="AA241" s="18"/>
      <c r="AB241" s="18"/>
      <c r="AC241" s="18"/>
      <c r="AD241" s="18"/>
      <c r="AE241" s="18"/>
      <c r="AF241" s="18"/>
      <c r="AG241" s="18"/>
      <c r="AH241" s="18"/>
      <c r="AI241" s="18"/>
      <c r="AJ241" s="18"/>
      <c r="AK241" s="18"/>
      <c r="AL241" s="18"/>
      <c r="AM241" s="18"/>
      <c r="AN241" s="18"/>
      <c r="AO241" s="18"/>
      <c r="AP241" s="18"/>
    </row>
    <row r="242" spans="1:42" ht="15" customHeight="1" x14ac:dyDescent="0.25">
      <c r="A242" s="1"/>
      <c r="C242" s="176" t="s">
        <v>112</v>
      </c>
      <c r="D242" s="176"/>
      <c r="E242" s="176"/>
      <c r="F242" s="176"/>
      <c r="G242" s="176"/>
      <c r="H242" s="176"/>
      <c r="I242" s="176"/>
      <c r="J242" s="176"/>
      <c r="K242" s="176"/>
      <c r="L242" s="176"/>
      <c r="M242" s="176"/>
      <c r="N242" s="176"/>
      <c r="O242" s="176"/>
      <c r="P242" s="176"/>
      <c r="Q242" s="176"/>
      <c r="R242" s="176"/>
      <c r="S242" s="176"/>
      <c r="T242" s="176"/>
      <c r="U242" s="176"/>
      <c r="V242" s="176"/>
      <c r="W242" s="176"/>
      <c r="X242" s="176"/>
      <c r="Y242" s="176"/>
      <c r="Z242" s="176"/>
      <c r="AA242" s="176"/>
      <c r="AB242" s="176"/>
      <c r="AC242" s="176"/>
      <c r="AD242" s="176"/>
      <c r="AE242" s="176"/>
      <c r="AF242" s="176"/>
      <c r="AG242" s="176"/>
      <c r="AH242" s="176"/>
      <c r="AI242" s="176"/>
      <c r="AJ242" s="176"/>
      <c r="AK242" s="176"/>
      <c r="AL242" s="176"/>
      <c r="AM242" s="176"/>
      <c r="AN242" s="176"/>
      <c r="AO242" s="176"/>
      <c r="AP242" s="176"/>
    </row>
    <row r="243" spans="1:42" ht="2.25" customHeight="1" x14ac:dyDescent="0.25">
      <c r="A243" s="1"/>
    </row>
    <row r="244" spans="1:42" ht="15" customHeight="1" x14ac:dyDescent="0.25">
      <c r="A244" s="1"/>
      <c r="C244" s="176" t="s">
        <v>113</v>
      </c>
      <c r="D244" s="176"/>
      <c r="E244" s="176"/>
      <c r="F244" s="176"/>
      <c r="G244" s="176"/>
      <c r="H244" s="176"/>
      <c r="I244" s="176"/>
      <c r="J244" s="176"/>
      <c r="K244" s="176"/>
      <c r="L244" s="176"/>
      <c r="M244" s="176"/>
      <c r="N244" s="176"/>
      <c r="O244" s="176"/>
      <c r="P244" s="176"/>
      <c r="Q244" s="176"/>
      <c r="R244" s="176"/>
      <c r="S244" s="176"/>
      <c r="T244" s="176"/>
      <c r="U244" s="176"/>
      <c r="V244" s="176"/>
      <c r="W244" s="176"/>
      <c r="X244" s="176"/>
      <c r="Y244" s="176"/>
      <c r="Z244" s="176"/>
      <c r="AA244" s="176"/>
      <c r="AB244" s="176"/>
      <c r="AC244" s="176"/>
      <c r="AD244" s="176"/>
      <c r="AE244" s="176"/>
      <c r="AF244" s="176"/>
      <c r="AG244" s="176"/>
      <c r="AH244" s="176"/>
      <c r="AI244" s="176"/>
      <c r="AJ244" s="176"/>
      <c r="AK244" s="176"/>
      <c r="AL244" s="176"/>
      <c r="AM244" s="176"/>
      <c r="AN244" s="176"/>
      <c r="AO244" s="176"/>
      <c r="AP244" s="176"/>
    </row>
    <row r="245" spans="1:42" ht="2.25" customHeight="1" x14ac:dyDescent="0.25">
      <c r="A245" s="1"/>
    </row>
    <row r="246" spans="1:42" ht="15" customHeight="1" x14ac:dyDescent="0.25">
      <c r="A246" s="1"/>
      <c r="C246" s="176" t="s">
        <v>114</v>
      </c>
      <c r="D246" s="176"/>
      <c r="E246" s="176"/>
      <c r="F246" s="176"/>
      <c r="G246" s="176"/>
      <c r="H246" s="176"/>
      <c r="I246" s="176"/>
      <c r="J246" s="176"/>
      <c r="K246" s="176"/>
      <c r="L246" s="176"/>
      <c r="M246" s="176"/>
      <c r="N246" s="176"/>
      <c r="O246" s="176"/>
      <c r="P246" s="176"/>
      <c r="Q246" s="176"/>
      <c r="R246" s="176"/>
      <c r="S246" s="176"/>
      <c r="T246" s="176"/>
      <c r="U246" s="176"/>
      <c r="V246" s="176"/>
      <c r="W246" s="176"/>
      <c r="X246" s="176"/>
      <c r="Y246" s="176"/>
      <c r="Z246" s="176"/>
      <c r="AA246" s="176"/>
      <c r="AB246" s="176"/>
      <c r="AC246" s="176"/>
      <c r="AD246" s="176"/>
      <c r="AE246" s="176"/>
      <c r="AF246" s="176"/>
      <c r="AG246" s="176"/>
      <c r="AH246" s="176"/>
      <c r="AI246" s="176"/>
      <c r="AJ246" s="176"/>
      <c r="AK246" s="176"/>
      <c r="AL246" s="176"/>
      <c r="AM246" s="176"/>
      <c r="AN246" s="176"/>
      <c r="AO246" s="176"/>
      <c r="AP246" s="176"/>
    </row>
    <row r="247" spans="1:42" ht="2.25" customHeight="1" x14ac:dyDescent="0.25">
      <c r="A247" s="1"/>
    </row>
    <row r="248" spans="1:42" ht="15" customHeight="1" x14ac:dyDescent="0.25">
      <c r="A248" s="1"/>
      <c r="C248" s="176" t="s">
        <v>115</v>
      </c>
      <c r="D248" s="176"/>
      <c r="E248" s="176"/>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row>
    <row r="249" spans="1:42" ht="2.25" customHeight="1" x14ac:dyDescent="0.25">
      <c r="A249" s="1"/>
    </row>
    <row r="250" spans="1:42" ht="15" customHeight="1" x14ac:dyDescent="0.25">
      <c r="A250" s="1"/>
      <c r="C250" s="176" t="s">
        <v>116</v>
      </c>
      <c r="D250" s="176"/>
      <c r="E250" s="176"/>
      <c r="F250" s="176"/>
      <c r="G250" s="176"/>
      <c r="H250" s="176"/>
      <c r="I250" s="176"/>
      <c r="J250" s="176"/>
      <c r="K250" s="176"/>
      <c r="L250" s="176"/>
      <c r="M250" s="176"/>
      <c r="N250" s="176"/>
      <c r="O250" s="176"/>
      <c r="P250" s="176"/>
      <c r="Q250" s="176"/>
      <c r="R250" s="176"/>
      <c r="S250" s="176"/>
      <c r="T250" s="176"/>
      <c r="U250" s="176"/>
      <c r="V250" s="176"/>
      <c r="W250" s="176"/>
      <c r="X250" s="176"/>
      <c r="Y250" s="176"/>
      <c r="Z250" s="176"/>
      <c r="AA250" s="176"/>
      <c r="AB250" s="176"/>
      <c r="AC250" s="176"/>
      <c r="AD250" s="176"/>
      <c r="AE250" s="176"/>
      <c r="AF250" s="176"/>
      <c r="AG250" s="176"/>
      <c r="AH250" s="176"/>
      <c r="AI250" s="176"/>
      <c r="AJ250" s="176"/>
      <c r="AK250" s="176"/>
      <c r="AL250" s="176"/>
      <c r="AM250" s="176"/>
      <c r="AN250" s="176"/>
      <c r="AO250" s="176"/>
      <c r="AP250" s="176"/>
    </row>
    <row r="251" spans="1:42" ht="2.25" customHeight="1" x14ac:dyDescent="0.25">
      <c r="A251" s="1"/>
    </row>
    <row r="252" spans="1:42" ht="15" customHeight="1" x14ac:dyDescent="0.25">
      <c r="A252" s="1"/>
      <c r="C252" s="176" t="s">
        <v>117</v>
      </c>
      <c r="D252" s="176"/>
      <c r="E252" s="176"/>
      <c r="F252" s="176"/>
      <c r="G252" s="176"/>
      <c r="H252" s="176"/>
      <c r="I252" s="231"/>
      <c r="J252" s="232"/>
      <c r="K252" s="232"/>
      <c r="L252" s="232"/>
      <c r="M252" s="232"/>
      <c r="N252" s="232"/>
      <c r="O252" s="232"/>
      <c r="P252" s="232"/>
      <c r="Q252" s="232"/>
      <c r="R252" s="232"/>
      <c r="S252" s="232"/>
      <c r="T252" s="232"/>
      <c r="U252" s="232"/>
      <c r="V252" s="232"/>
      <c r="W252" s="232"/>
      <c r="X252" s="232"/>
      <c r="Y252" s="232"/>
      <c r="Z252" s="232"/>
      <c r="AA252" s="232"/>
      <c r="AB252" s="232"/>
      <c r="AC252" s="232"/>
      <c r="AD252" s="232"/>
      <c r="AE252" s="232"/>
      <c r="AF252" s="232"/>
      <c r="AG252" s="233"/>
    </row>
    <row r="253" spans="1:42" ht="15" customHeight="1" x14ac:dyDescent="0.25">
      <c r="A253" s="1"/>
    </row>
    <row r="254" spans="1:42" ht="15" customHeight="1" x14ac:dyDescent="0.25">
      <c r="A254" s="1">
        <v>25</v>
      </c>
      <c r="B254" s="104" t="s">
        <v>118</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4"/>
      <c r="AL254" s="104"/>
      <c r="AM254" s="104"/>
      <c r="AN254" s="104"/>
      <c r="AO254" s="104"/>
      <c r="AP254" s="104"/>
    </row>
    <row r="255" spans="1:42" ht="15" customHeight="1" x14ac:dyDescent="0.25">
      <c r="A255" s="1"/>
    </row>
    <row r="256" spans="1:42" ht="15" customHeight="1" x14ac:dyDescent="0.25">
      <c r="A256" s="1"/>
      <c r="B256" s="234"/>
      <c r="C256" s="235"/>
      <c r="D256" s="235"/>
      <c r="E256" s="235"/>
      <c r="F256" s="235"/>
      <c r="G256" s="235"/>
      <c r="H256" s="235"/>
      <c r="I256" s="235"/>
      <c r="J256" s="235"/>
      <c r="K256" s="235"/>
      <c r="L256" s="235"/>
      <c r="M256" s="235"/>
      <c r="N256" s="235"/>
      <c r="O256" s="235"/>
      <c r="P256" s="235"/>
      <c r="Q256" s="235"/>
      <c r="R256" s="235"/>
      <c r="S256" s="235"/>
      <c r="T256" s="235"/>
      <c r="U256" s="235"/>
      <c r="V256" s="235"/>
      <c r="W256" s="235"/>
      <c r="X256" s="235"/>
      <c r="Y256" s="235"/>
      <c r="Z256" s="235"/>
      <c r="AA256" s="235"/>
      <c r="AB256" s="235"/>
      <c r="AC256" s="235"/>
      <c r="AD256" s="235"/>
      <c r="AE256" s="235"/>
      <c r="AF256" s="235"/>
      <c r="AG256" s="235"/>
      <c r="AH256" s="235"/>
      <c r="AI256" s="235"/>
      <c r="AJ256" s="235"/>
      <c r="AK256" s="235"/>
      <c r="AL256" s="235"/>
      <c r="AM256" s="235"/>
      <c r="AN256" s="235"/>
      <c r="AO256" s="235"/>
      <c r="AP256" s="236"/>
    </row>
    <row r="257" spans="1:42" ht="15" customHeight="1" x14ac:dyDescent="0.25">
      <c r="A257" s="1"/>
      <c r="B257" s="237"/>
      <c r="C257" s="238"/>
      <c r="D257" s="238"/>
      <c r="E257" s="238"/>
      <c r="F257" s="238"/>
      <c r="G257" s="238"/>
      <c r="H257" s="238"/>
      <c r="I257" s="238"/>
      <c r="J257" s="238"/>
      <c r="K257" s="238"/>
      <c r="L257" s="238"/>
      <c r="M257" s="238"/>
      <c r="N257" s="238"/>
      <c r="O257" s="238"/>
      <c r="P257" s="238"/>
      <c r="Q257" s="238"/>
      <c r="R257" s="238"/>
      <c r="S257" s="238"/>
      <c r="T257" s="238"/>
      <c r="U257" s="238"/>
      <c r="V257" s="238"/>
      <c r="W257" s="238"/>
      <c r="X257" s="238"/>
      <c r="Y257" s="238"/>
      <c r="Z257" s="238"/>
      <c r="AA257" s="238"/>
      <c r="AB257" s="238"/>
      <c r="AC257" s="238"/>
      <c r="AD257" s="238"/>
      <c r="AE257" s="238"/>
      <c r="AF257" s="238"/>
      <c r="AG257" s="238"/>
      <c r="AH257" s="238"/>
      <c r="AI257" s="238"/>
      <c r="AJ257" s="238"/>
      <c r="AK257" s="238"/>
      <c r="AL257" s="238"/>
      <c r="AM257" s="238"/>
      <c r="AN257" s="238"/>
      <c r="AO257" s="238"/>
      <c r="AP257" s="239"/>
    </row>
    <row r="258" spans="1:42" ht="15" customHeight="1" x14ac:dyDescent="0.25">
      <c r="A258" s="1"/>
      <c r="B258" s="237"/>
      <c r="C258" s="238"/>
      <c r="D258" s="238"/>
      <c r="E258" s="238"/>
      <c r="F258" s="238"/>
      <c r="G258" s="238"/>
      <c r="H258" s="238"/>
      <c r="I258" s="238"/>
      <c r="J258" s="238"/>
      <c r="K258" s="238"/>
      <c r="L258" s="238"/>
      <c r="M258" s="238"/>
      <c r="N258" s="238"/>
      <c r="O258" s="238"/>
      <c r="P258" s="238"/>
      <c r="Q258" s="238"/>
      <c r="R258" s="238"/>
      <c r="S258" s="238"/>
      <c r="T258" s="238"/>
      <c r="U258" s="238"/>
      <c r="V258" s="238"/>
      <c r="W258" s="238"/>
      <c r="X258" s="238"/>
      <c r="Y258" s="238"/>
      <c r="Z258" s="238"/>
      <c r="AA258" s="238"/>
      <c r="AB258" s="238"/>
      <c r="AC258" s="238"/>
      <c r="AD258" s="238"/>
      <c r="AE258" s="238"/>
      <c r="AF258" s="238"/>
      <c r="AG258" s="238"/>
      <c r="AH258" s="238"/>
      <c r="AI258" s="238"/>
      <c r="AJ258" s="238"/>
      <c r="AK258" s="238"/>
      <c r="AL258" s="238"/>
      <c r="AM258" s="238"/>
      <c r="AN258" s="238"/>
      <c r="AO258" s="238"/>
      <c r="AP258" s="239"/>
    </row>
    <row r="259" spans="1:42" ht="15" customHeight="1" x14ac:dyDescent="0.25">
      <c r="A259" s="1"/>
      <c r="B259" s="237"/>
      <c r="C259" s="238"/>
      <c r="D259" s="238"/>
      <c r="E259" s="238"/>
      <c r="F259" s="238"/>
      <c r="G259" s="238"/>
      <c r="H259" s="238"/>
      <c r="I259" s="238"/>
      <c r="J259" s="238"/>
      <c r="K259" s="238"/>
      <c r="L259" s="238"/>
      <c r="M259" s="238"/>
      <c r="N259" s="238"/>
      <c r="O259" s="238"/>
      <c r="P259" s="238"/>
      <c r="Q259" s="238"/>
      <c r="R259" s="238"/>
      <c r="S259" s="238"/>
      <c r="T259" s="238"/>
      <c r="U259" s="238"/>
      <c r="V259" s="238"/>
      <c r="W259" s="238"/>
      <c r="X259" s="238"/>
      <c r="Y259" s="238"/>
      <c r="Z259" s="238"/>
      <c r="AA259" s="238"/>
      <c r="AB259" s="238"/>
      <c r="AC259" s="238"/>
      <c r="AD259" s="238"/>
      <c r="AE259" s="238"/>
      <c r="AF259" s="238"/>
      <c r="AG259" s="238"/>
      <c r="AH259" s="238"/>
      <c r="AI259" s="238"/>
      <c r="AJ259" s="238"/>
      <c r="AK259" s="238"/>
      <c r="AL259" s="238"/>
      <c r="AM259" s="238"/>
      <c r="AN259" s="238"/>
      <c r="AO259" s="238"/>
      <c r="AP259" s="239"/>
    </row>
    <row r="260" spans="1:42" ht="15" customHeight="1" x14ac:dyDescent="0.25">
      <c r="A260" s="1"/>
      <c r="B260" s="237"/>
      <c r="C260" s="238"/>
      <c r="D260" s="238"/>
      <c r="E260" s="238"/>
      <c r="F260" s="238"/>
      <c r="G260" s="238"/>
      <c r="H260" s="238"/>
      <c r="I260" s="238"/>
      <c r="J260" s="238"/>
      <c r="K260" s="238"/>
      <c r="L260" s="238"/>
      <c r="M260" s="238"/>
      <c r="N260" s="238"/>
      <c r="O260" s="238"/>
      <c r="P260" s="238"/>
      <c r="Q260" s="238"/>
      <c r="R260" s="238"/>
      <c r="S260" s="238"/>
      <c r="T260" s="238"/>
      <c r="U260" s="238"/>
      <c r="V260" s="238"/>
      <c r="W260" s="238"/>
      <c r="X260" s="238"/>
      <c r="Y260" s="238"/>
      <c r="Z260" s="238"/>
      <c r="AA260" s="238"/>
      <c r="AB260" s="238"/>
      <c r="AC260" s="238"/>
      <c r="AD260" s="238"/>
      <c r="AE260" s="238"/>
      <c r="AF260" s="238"/>
      <c r="AG260" s="238"/>
      <c r="AH260" s="238"/>
      <c r="AI260" s="238"/>
      <c r="AJ260" s="238"/>
      <c r="AK260" s="238"/>
      <c r="AL260" s="238"/>
      <c r="AM260" s="238"/>
      <c r="AN260" s="238"/>
      <c r="AO260" s="238"/>
      <c r="AP260" s="239"/>
    </row>
    <row r="261" spans="1:42" ht="15" customHeight="1" x14ac:dyDescent="0.25">
      <c r="A261" s="1"/>
      <c r="B261" s="237"/>
      <c r="C261" s="238"/>
      <c r="D261" s="238"/>
      <c r="E261" s="238"/>
      <c r="F261" s="238"/>
      <c r="G261" s="238"/>
      <c r="H261" s="238"/>
      <c r="I261" s="238"/>
      <c r="J261" s="238"/>
      <c r="K261" s="238"/>
      <c r="L261" s="238"/>
      <c r="M261" s="238"/>
      <c r="N261" s="238"/>
      <c r="O261" s="238"/>
      <c r="P261" s="238"/>
      <c r="Q261" s="238"/>
      <c r="R261" s="238"/>
      <c r="S261" s="238"/>
      <c r="T261" s="238"/>
      <c r="U261" s="238"/>
      <c r="V261" s="238"/>
      <c r="W261" s="238"/>
      <c r="X261" s="238"/>
      <c r="Y261" s="238"/>
      <c r="Z261" s="238"/>
      <c r="AA261" s="238"/>
      <c r="AB261" s="238"/>
      <c r="AC261" s="238"/>
      <c r="AD261" s="238"/>
      <c r="AE261" s="238"/>
      <c r="AF261" s="238"/>
      <c r="AG261" s="238"/>
      <c r="AH261" s="238"/>
      <c r="AI261" s="238"/>
      <c r="AJ261" s="238"/>
      <c r="AK261" s="238"/>
      <c r="AL261" s="238"/>
      <c r="AM261" s="238"/>
      <c r="AN261" s="238"/>
      <c r="AO261" s="238"/>
      <c r="AP261" s="239"/>
    </row>
    <row r="262" spans="1:42" ht="15" customHeight="1" x14ac:dyDescent="0.25">
      <c r="A262" s="1"/>
      <c r="B262" s="237"/>
      <c r="C262" s="238"/>
      <c r="D262" s="238"/>
      <c r="E262" s="238"/>
      <c r="F262" s="238"/>
      <c r="G262" s="238"/>
      <c r="H262" s="238"/>
      <c r="I262" s="238"/>
      <c r="J262" s="238"/>
      <c r="K262" s="238"/>
      <c r="L262" s="238"/>
      <c r="M262" s="238"/>
      <c r="N262" s="238"/>
      <c r="O262" s="238"/>
      <c r="P262" s="238"/>
      <c r="Q262" s="238"/>
      <c r="R262" s="238"/>
      <c r="S262" s="238"/>
      <c r="T262" s="238"/>
      <c r="U262" s="238"/>
      <c r="V262" s="238"/>
      <c r="W262" s="238"/>
      <c r="X262" s="238"/>
      <c r="Y262" s="238"/>
      <c r="Z262" s="238"/>
      <c r="AA262" s="238"/>
      <c r="AB262" s="238"/>
      <c r="AC262" s="238"/>
      <c r="AD262" s="238"/>
      <c r="AE262" s="238"/>
      <c r="AF262" s="238"/>
      <c r="AG262" s="238"/>
      <c r="AH262" s="238"/>
      <c r="AI262" s="238"/>
      <c r="AJ262" s="238"/>
      <c r="AK262" s="238"/>
      <c r="AL262" s="238"/>
      <c r="AM262" s="238"/>
      <c r="AN262" s="238"/>
      <c r="AO262" s="238"/>
      <c r="AP262" s="239"/>
    </row>
    <row r="263" spans="1:42" ht="15" customHeight="1" x14ac:dyDescent="0.25">
      <c r="A263" s="1"/>
      <c r="B263" s="237"/>
      <c r="C263" s="238"/>
      <c r="D263" s="238"/>
      <c r="E263" s="238"/>
      <c r="F263" s="238"/>
      <c r="G263" s="238"/>
      <c r="H263" s="238"/>
      <c r="I263" s="238"/>
      <c r="J263" s="238"/>
      <c r="K263" s="238"/>
      <c r="L263" s="238"/>
      <c r="M263" s="238"/>
      <c r="N263" s="238"/>
      <c r="O263" s="238"/>
      <c r="P263" s="238"/>
      <c r="Q263" s="238"/>
      <c r="R263" s="238"/>
      <c r="S263" s="238"/>
      <c r="T263" s="238"/>
      <c r="U263" s="238"/>
      <c r="V263" s="238"/>
      <c r="W263" s="238"/>
      <c r="X263" s="238"/>
      <c r="Y263" s="238"/>
      <c r="Z263" s="238"/>
      <c r="AA263" s="238"/>
      <c r="AB263" s="238"/>
      <c r="AC263" s="238"/>
      <c r="AD263" s="238"/>
      <c r="AE263" s="238"/>
      <c r="AF263" s="238"/>
      <c r="AG263" s="238"/>
      <c r="AH263" s="238"/>
      <c r="AI263" s="238"/>
      <c r="AJ263" s="238"/>
      <c r="AK263" s="238"/>
      <c r="AL263" s="238"/>
      <c r="AM263" s="238"/>
      <c r="AN263" s="238"/>
      <c r="AO263" s="238"/>
      <c r="AP263" s="239"/>
    </row>
    <row r="264" spans="1:42" ht="15" customHeight="1" x14ac:dyDescent="0.25">
      <c r="A264" s="1"/>
      <c r="B264" s="237"/>
      <c r="C264" s="238"/>
      <c r="D264" s="238"/>
      <c r="E264" s="238"/>
      <c r="F264" s="238"/>
      <c r="G264" s="238"/>
      <c r="H264" s="238"/>
      <c r="I264" s="238"/>
      <c r="J264" s="238"/>
      <c r="K264" s="238"/>
      <c r="L264" s="238"/>
      <c r="M264" s="238"/>
      <c r="N264" s="238"/>
      <c r="O264" s="238"/>
      <c r="P264" s="238"/>
      <c r="Q264" s="238"/>
      <c r="R264" s="238"/>
      <c r="S264" s="238"/>
      <c r="T264" s="238"/>
      <c r="U264" s="238"/>
      <c r="V264" s="238"/>
      <c r="W264" s="238"/>
      <c r="X264" s="238"/>
      <c r="Y264" s="238"/>
      <c r="Z264" s="238"/>
      <c r="AA264" s="238"/>
      <c r="AB264" s="238"/>
      <c r="AC264" s="238"/>
      <c r="AD264" s="238"/>
      <c r="AE264" s="238"/>
      <c r="AF264" s="238"/>
      <c r="AG264" s="238"/>
      <c r="AH264" s="238"/>
      <c r="AI264" s="238"/>
      <c r="AJ264" s="238"/>
      <c r="AK264" s="238"/>
      <c r="AL264" s="238"/>
      <c r="AM264" s="238"/>
      <c r="AN264" s="238"/>
      <c r="AO264" s="238"/>
      <c r="AP264" s="239"/>
    </row>
    <row r="265" spans="1:42" ht="15" customHeight="1" x14ac:dyDescent="0.25">
      <c r="A265" s="1"/>
      <c r="B265" s="237"/>
      <c r="C265" s="238"/>
      <c r="D265" s="238"/>
      <c r="E265" s="238"/>
      <c r="F265" s="238"/>
      <c r="G265" s="238"/>
      <c r="H265" s="238"/>
      <c r="I265" s="238"/>
      <c r="J265" s="238"/>
      <c r="K265" s="238"/>
      <c r="L265" s="238"/>
      <c r="M265" s="238"/>
      <c r="N265" s="238"/>
      <c r="O265" s="238"/>
      <c r="P265" s="238"/>
      <c r="Q265" s="238"/>
      <c r="R265" s="238"/>
      <c r="S265" s="238"/>
      <c r="T265" s="238"/>
      <c r="U265" s="238"/>
      <c r="V265" s="238"/>
      <c r="W265" s="238"/>
      <c r="X265" s="238"/>
      <c r="Y265" s="238"/>
      <c r="Z265" s="238"/>
      <c r="AA265" s="238"/>
      <c r="AB265" s="238"/>
      <c r="AC265" s="238"/>
      <c r="AD265" s="238"/>
      <c r="AE265" s="238"/>
      <c r="AF265" s="238"/>
      <c r="AG265" s="238"/>
      <c r="AH265" s="238"/>
      <c r="AI265" s="238"/>
      <c r="AJ265" s="238"/>
      <c r="AK265" s="238"/>
      <c r="AL265" s="238"/>
      <c r="AM265" s="238"/>
      <c r="AN265" s="238"/>
      <c r="AO265" s="238"/>
      <c r="AP265" s="239"/>
    </row>
    <row r="266" spans="1:42" ht="15" customHeight="1" x14ac:dyDescent="0.25">
      <c r="A266" s="1"/>
      <c r="B266" s="237"/>
      <c r="C266" s="238"/>
      <c r="D266" s="238"/>
      <c r="E266" s="238"/>
      <c r="F266" s="238"/>
      <c r="G266" s="238"/>
      <c r="H266" s="238"/>
      <c r="I266" s="238"/>
      <c r="J266" s="238"/>
      <c r="K266" s="238"/>
      <c r="L266" s="238"/>
      <c r="M266" s="238"/>
      <c r="N266" s="238"/>
      <c r="O266" s="238"/>
      <c r="P266" s="238"/>
      <c r="Q266" s="238"/>
      <c r="R266" s="238"/>
      <c r="S266" s="238"/>
      <c r="T266" s="238"/>
      <c r="U266" s="238"/>
      <c r="V266" s="238"/>
      <c r="W266" s="238"/>
      <c r="X266" s="238"/>
      <c r="Y266" s="238"/>
      <c r="Z266" s="238"/>
      <c r="AA266" s="238"/>
      <c r="AB266" s="238"/>
      <c r="AC266" s="238"/>
      <c r="AD266" s="238"/>
      <c r="AE266" s="238"/>
      <c r="AF266" s="238"/>
      <c r="AG266" s="238"/>
      <c r="AH266" s="238"/>
      <c r="AI266" s="238"/>
      <c r="AJ266" s="238"/>
      <c r="AK266" s="238"/>
      <c r="AL266" s="238"/>
      <c r="AM266" s="238"/>
      <c r="AN266" s="238"/>
      <c r="AO266" s="238"/>
      <c r="AP266" s="239"/>
    </row>
    <row r="267" spans="1:42" ht="15" customHeight="1" x14ac:dyDescent="0.25">
      <c r="A267" s="1"/>
      <c r="B267" s="237"/>
      <c r="C267" s="238"/>
      <c r="D267" s="238"/>
      <c r="E267" s="238"/>
      <c r="F267" s="238"/>
      <c r="G267" s="238"/>
      <c r="H267" s="238"/>
      <c r="I267" s="238"/>
      <c r="J267" s="238"/>
      <c r="K267" s="238"/>
      <c r="L267" s="238"/>
      <c r="M267" s="238"/>
      <c r="N267" s="238"/>
      <c r="O267" s="238"/>
      <c r="P267" s="238"/>
      <c r="Q267" s="238"/>
      <c r="R267" s="238"/>
      <c r="S267" s="238"/>
      <c r="T267" s="238"/>
      <c r="U267" s="238"/>
      <c r="V267" s="238"/>
      <c r="W267" s="238"/>
      <c r="X267" s="238"/>
      <c r="Y267" s="238"/>
      <c r="Z267" s="238"/>
      <c r="AA267" s="238"/>
      <c r="AB267" s="238"/>
      <c r="AC267" s="238"/>
      <c r="AD267" s="238"/>
      <c r="AE267" s="238"/>
      <c r="AF267" s="238"/>
      <c r="AG267" s="238"/>
      <c r="AH267" s="238"/>
      <c r="AI267" s="238"/>
      <c r="AJ267" s="238"/>
      <c r="AK267" s="238"/>
      <c r="AL267" s="238"/>
      <c r="AM267" s="238"/>
      <c r="AN267" s="238"/>
      <c r="AO267" s="238"/>
      <c r="AP267" s="239"/>
    </row>
    <row r="268" spans="1:42" ht="15" customHeight="1" x14ac:dyDescent="0.25">
      <c r="A268" s="1"/>
      <c r="B268" s="237"/>
      <c r="C268" s="238"/>
      <c r="D268" s="238"/>
      <c r="E268" s="238"/>
      <c r="F268" s="238"/>
      <c r="G268" s="238"/>
      <c r="H268" s="238"/>
      <c r="I268" s="238"/>
      <c r="J268" s="238"/>
      <c r="K268" s="238"/>
      <c r="L268" s="238"/>
      <c r="M268" s="238"/>
      <c r="N268" s="238"/>
      <c r="O268" s="238"/>
      <c r="P268" s="238"/>
      <c r="Q268" s="238"/>
      <c r="R268" s="238"/>
      <c r="S268" s="238"/>
      <c r="T268" s="238"/>
      <c r="U268" s="238"/>
      <c r="V268" s="238"/>
      <c r="W268" s="238"/>
      <c r="X268" s="238"/>
      <c r="Y268" s="238"/>
      <c r="Z268" s="238"/>
      <c r="AA268" s="238"/>
      <c r="AB268" s="238"/>
      <c r="AC268" s="238"/>
      <c r="AD268" s="238"/>
      <c r="AE268" s="238"/>
      <c r="AF268" s="238"/>
      <c r="AG268" s="238"/>
      <c r="AH268" s="238"/>
      <c r="AI268" s="238"/>
      <c r="AJ268" s="238"/>
      <c r="AK268" s="238"/>
      <c r="AL268" s="238"/>
      <c r="AM268" s="238"/>
      <c r="AN268" s="238"/>
      <c r="AO268" s="238"/>
      <c r="AP268" s="239"/>
    </row>
    <row r="269" spans="1:42" ht="15" customHeight="1" x14ac:dyDescent="0.25">
      <c r="A269" s="1"/>
      <c r="B269" s="237"/>
      <c r="C269" s="238"/>
      <c r="D269" s="238"/>
      <c r="E269" s="238"/>
      <c r="F269" s="238"/>
      <c r="G269" s="238"/>
      <c r="H269" s="238"/>
      <c r="I269" s="238"/>
      <c r="J269" s="238"/>
      <c r="K269" s="238"/>
      <c r="L269" s="238"/>
      <c r="M269" s="238"/>
      <c r="N269" s="238"/>
      <c r="O269" s="238"/>
      <c r="P269" s="238"/>
      <c r="Q269" s="238"/>
      <c r="R269" s="238"/>
      <c r="S269" s="238"/>
      <c r="T269" s="238"/>
      <c r="U269" s="238"/>
      <c r="V269" s="238"/>
      <c r="W269" s="238"/>
      <c r="X269" s="238"/>
      <c r="Y269" s="238"/>
      <c r="Z269" s="238"/>
      <c r="AA269" s="238"/>
      <c r="AB269" s="238"/>
      <c r="AC269" s="238"/>
      <c r="AD269" s="238"/>
      <c r="AE269" s="238"/>
      <c r="AF269" s="238"/>
      <c r="AG269" s="238"/>
      <c r="AH269" s="238"/>
      <c r="AI269" s="238"/>
      <c r="AJ269" s="238"/>
      <c r="AK269" s="238"/>
      <c r="AL269" s="238"/>
      <c r="AM269" s="238"/>
      <c r="AN269" s="238"/>
      <c r="AO269" s="238"/>
      <c r="AP269" s="239"/>
    </row>
    <row r="270" spans="1:42" ht="15" customHeight="1" x14ac:dyDescent="0.25">
      <c r="A270" s="1"/>
      <c r="B270" s="240"/>
      <c r="C270" s="241"/>
      <c r="D270" s="241"/>
      <c r="E270" s="241"/>
      <c r="F270" s="241"/>
      <c r="G270" s="241"/>
      <c r="H270" s="241"/>
      <c r="I270" s="241"/>
      <c r="J270" s="241"/>
      <c r="K270" s="241"/>
      <c r="L270" s="241"/>
      <c r="M270" s="241"/>
      <c r="N270" s="241"/>
      <c r="O270" s="241"/>
      <c r="P270" s="241"/>
      <c r="Q270" s="241"/>
      <c r="R270" s="241"/>
      <c r="S270" s="241"/>
      <c r="T270" s="241"/>
      <c r="U270" s="241"/>
      <c r="V270" s="241"/>
      <c r="W270" s="241"/>
      <c r="X270" s="241"/>
      <c r="Y270" s="241"/>
      <c r="Z270" s="241"/>
      <c r="AA270" s="241"/>
      <c r="AB270" s="241"/>
      <c r="AC270" s="241"/>
      <c r="AD270" s="241"/>
      <c r="AE270" s="241"/>
      <c r="AF270" s="241"/>
      <c r="AG270" s="241"/>
      <c r="AH270" s="241"/>
      <c r="AI270" s="241"/>
      <c r="AJ270" s="241"/>
      <c r="AK270" s="241"/>
      <c r="AL270" s="241"/>
      <c r="AM270" s="241"/>
      <c r="AN270" s="241"/>
      <c r="AO270" s="241"/>
      <c r="AP270" s="242"/>
    </row>
    <row r="271" spans="1:42" ht="15" customHeight="1" x14ac:dyDescent="0.25">
      <c r="A271" s="1"/>
    </row>
    <row r="272" spans="1:42" ht="15" customHeight="1" x14ac:dyDescent="0.25">
      <c r="A272" s="1">
        <v>26</v>
      </c>
      <c r="B272" s="104" t="s">
        <v>119</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4"/>
      <c r="AL272" s="104"/>
      <c r="AM272" s="104"/>
      <c r="AN272" s="104"/>
      <c r="AO272" s="104"/>
      <c r="AP272" s="104"/>
    </row>
    <row r="273" spans="1:42" ht="15" customHeight="1" x14ac:dyDescent="0.25">
      <c r="A273" s="1"/>
      <c r="B273" s="243" t="s">
        <v>120</v>
      </c>
      <c r="C273" s="243"/>
      <c r="D273" s="243"/>
      <c r="E273" s="243"/>
      <c r="F273" s="243"/>
      <c r="G273" s="243"/>
      <c r="H273" s="243"/>
      <c r="I273" s="243"/>
      <c r="J273" s="243"/>
      <c r="K273" s="243"/>
      <c r="L273" s="243"/>
      <c r="M273" s="243"/>
      <c r="N273" s="243"/>
      <c r="O273" s="243"/>
      <c r="P273" s="243"/>
      <c r="Q273" s="243"/>
      <c r="R273" s="243"/>
      <c r="S273" s="243"/>
      <c r="T273" s="243"/>
      <c r="U273" s="243"/>
      <c r="V273" s="243"/>
      <c r="W273" s="243"/>
      <c r="X273" s="243"/>
      <c r="Y273" s="243"/>
      <c r="Z273" s="243"/>
      <c r="AA273" s="243"/>
      <c r="AB273" s="243"/>
      <c r="AC273" s="243"/>
      <c r="AD273" s="243"/>
      <c r="AE273" s="243"/>
      <c r="AF273" s="243"/>
      <c r="AG273" s="243"/>
      <c r="AH273" s="243"/>
      <c r="AI273" s="243"/>
      <c r="AJ273" s="243"/>
      <c r="AK273" s="243"/>
      <c r="AL273" s="243"/>
      <c r="AM273" s="243"/>
      <c r="AN273" s="243"/>
      <c r="AO273" s="243"/>
      <c r="AP273" s="243"/>
    </row>
    <row r="274" spans="1:42" ht="15" customHeight="1" x14ac:dyDescent="0.25">
      <c r="A274" s="1"/>
    </row>
    <row r="275" spans="1:42" ht="15" customHeight="1" x14ac:dyDescent="0.25">
      <c r="A275" s="1"/>
      <c r="B275" s="125"/>
      <c r="C275" s="244"/>
      <c r="D275" s="244"/>
      <c r="E275" s="244"/>
      <c r="F275" s="244"/>
      <c r="G275" s="244"/>
      <c r="H275" s="244"/>
      <c r="I275" s="244"/>
      <c r="J275" s="244"/>
      <c r="K275" s="244"/>
      <c r="L275" s="244"/>
      <c r="M275" s="244"/>
      <c r="N275" s="244"/>
      <c r="O275" s="244"/>
      <c r="P275" s="244"/>
      <c r="Q275" s="244"/>
      <c r="R275" s="244"/>
      <c r="S275" s="244"/>
      <c r="T275" s="244"/>
      <c r="U275" s="244"/>
      <c r="V275" s="244"/>
      <c r="W275" s="244"/>
      <c r="X275" s="244"/>
      <c r="Y275" s="244"/>
      <c r="Z275" s="244"/>
      <c r="AA275" s="244"/>
      <c r="AB275" s="244"/>
      <c r="AC275" s="244"/>
      <c r="AD275" s="244"/>
      <c r="AE275" s="244"/>
      <c r="AF275" s="244"/>
      <c r="AG275" s="244"/>
      <c r="AH275" s="244"/>
      <c r="AI275" s="244"/>
      <c r="AJ275" s="244"/>
      <c r="AK275" s="244"/>
      <c r="AL275" s="244"/>
      <c r="AM275" s="244"/>
      <c r="AN275" s="244"/>
      <c r="AO275" s="244"/>
      <c r="AP275" s="245"/>
    </row>
    <row r="276" spans="1:42" ht="15" customHeight="1" x14ac:dyDescent="0.25">
      <c r="A276" s="1"/>
      <c r="B276" s="246"/>
      <c r="C276" s="247"/>
      <c r="D276" s="247"/>
      <c r="E276" s="247"/>
      <c r="F276" s="247"/>
      <c r="G276" s="247"/>
      <c r="H276" s="247"/>
      <c r="I276" s="247"/>
      <c r="J276" s="247"/>
      <c r="K276" s="247"/>
      <c r="L276" s="247"/>
      <c r="M276" s="247"/>
      <c r="N276" s="247"/>
      <c r="O276" s="247"/>
      <c r="P276" s="247"/>
      <c r="Q276" s="247"/>
      <c r="R276" s="247"/>
      <c r="S276" s="247"/>
      <c r="T276" s="247"/>
      <c r="U276" s="247"/>
      <c r="V276" s="247"/>
      <c r="W276" s="247"/>
      <c r="X276" s="247"/>
      <c r="Y276" s="247"/>
      <c r="Z276" s="247"/>
      <c r="AA276" s="247"/>
      <c r="AB276" s="247"/>
      <c r="AC276" s="247"/>
      <c r="AD276" s="247"/>
      <c r="AE276" s="247"/>
      <c r="AF276" s="247"/>
      <c r="AG276" s="247"/>
      <c r="AH276" s="247"/>
      <c r="AI276" s="247"/>
      <c r="AJ276" s="247"/>
      <c r="AK276" s="247"/>
      <c r="AL276" s="247"/>
      <c r="AM276" s="247"/>
      <c r="AN276" s="247"/>
      <c r="AO276" s="247"/>
      <c r="AP276" s="248"/>
    </row>
    <row r="277" spans="1:42" ht="15" customHeight="1" x14ac:dyDescent="0.25">
      <c r="A277" s="1"/>
      <c r="B277" s="246"/>
      <c r="C277" s="247"/>
      <c r="D277" s="247"/>
      <c r="E277" s="247"/>
      <c r="F277" s="247"/>
      <c r="G277" s="247"/>
      <c r="H277" s="247"/>
      <c r="I277" s="247"/>
      <c r="J277" s="247"/>
      <c r="K277" s="247"/>
      <c r="L277" s="247"/>
      <c r="M277" s="247"/>
      <c r="N277" s="247"/>
      <c r="O277" s="247"/>
      <c r="P277" s="247"/>
      <c r="Q277" s="247"/>
      <c r="R277" s="247"/>
      <c r="S277" s="247"/>
      <c r="T277" s="247"/>
      <c r="U277" s="247"/>
      <c r="V277" s="247"/>
      <c r="W277" s="247"/>
      <c r="X277" s="247"/>
      <c r="Y277" s="247"/>
      <c r="Z277" s="247"/>
      <c r="AA277" s="247"/>
      <c r="AB277" s="247"/>
      <c r="AC277" s="247"/>
      <c r="AD277" s="247"/>
      <c r="AE277" s="247"/>
      <c r="AF277" s="247"/>
      <c r="AG277" s="247"/>
      <c r="AH277" s="247"/>
      <c r="AI277" s="247"/>
      <c r="AJ277" s="247"/>
      <c r="AK277" s="247"/>
      <c r="AL277" s="247"/>
      <c r="AM277" s="247"/>
      <c r="AN277" s="247"/>
      <c r="AO277" s="247"/>
      <c r="AP277" s="248"/>
    </row>
    <row r="278" spans="1:42" ht="15" customHeight="1" x14ac:dyDescent="0.25">
      <c r="A278" s="1"/>
      <c r="B278" s="246"/>
      <c r="C278" s="247"/>
      <c r="D278" s="247"/>
      <c r="E278" s="247"/>
      <c r="F278" s="247"/>
      <c r="G278" s="247"/>
      <c r="H278" s="247"/>
      <c r="I278" s="247"/>
      <c r="J278" s="247"/>
      <c r="K278" s="247"/>
      <c r="L278" s="247"/>
      <c r="M278" s="247"/>
      <c r="N278" s="247"/>
      <c r="O278" s="247"/>
      <c r="P278" s="247"/>
      <c r="Q278" s="247"/>
      <c r="R278" s="247"/>
      <c r="S278" s="247"/>
      <c r="T278" s="247"/>
      <c r="U278" s="247"/>
      <c r="V278" s="247"/>
      <c r="W278" s="247"/>
      <c r="X278" s="247"/>
      <c r="Y278" s="247"/>
      <c r="Z278" s="247"/>
      <c r="AA278" s="247"/>
      <c r="AB278" s="247"/>
      <c r="AC278" s="247"/>
      <c r="AD278" s="247"/>
      <c r="AE278" s="247"/>
      <c r="AF278" s="247"/>
      <c r="AG278" s="247"/>
      <c r="AH278" s="247"/>
      <c r="AI278" s="247"/>
      <c r="AJ278" s="247"/>
      <c r="AK278" s="247"/>
      <c r="AL278" s="247"/>
      <c r="AM278" s="247"/>
      <c r="AN278" s="247"/>
      <c r="AO278" s="247"/>
      <c r="AP278" s="248"/>
    </row>
    <row r="279" spans="1:42" ht="15" customHeight="1" x14ac:dyDescent="0.25">
      <c r="A279" s="1"/>
      <c r="B279" s="246"/>
      <c r="C279" s="247"/>
      <c r="D279" s="247"/>
      <c r="E279" s="247"/>
      <c r="F279" s="247"/>
      <c r="G279" s="247"/>
      <c r="H279" s="247"/>
      <c r="I279" s="247"/>
      <c r="J279" s="247"/>
      <c r="K279" s="247"/>
      <c r="L279" s="247"/>
      <c r="M279" s="247"/>
      <c r="N279" s="247"/>
      <c r="O279" s="247"/>
      <c r="P279" s="247"/>
      <c r="Q279" s="247"/>
      <c r="R279" s="247"/>
      <c r="S279" s="247"/>
      <c r="T279" s="247"/>
      <c r="U279" s="247"/>
      <c r="V279" s="247"/>
      <c r="W279" s="247"/>
      <c r="X279" s="247"/>
      <c r="Y279" s="247"/>
      <c r="Z279" s="247"/>
      <c r="AA279" s="247"/>
      <c r="AB279" s="247"/>
      <c r="AC279" s="247"/>
      <c r="AD279" s="247"/>
      <c r="AE279" s="247"/>
      <c r="AF279" s="247"/>
      <c r="AG279" s="247"/>
      <c r="AH279" s="247"/>
      <c r="AI279" s="247"/>
      <c r="AJ279" s="247"/>
      <c r="AK279" s="247"/>
      <c r="AL279" s="247"/>
      <c r="AM279" s="247"/>
      <c r="AN279" s="247"/>
      <c r="AO279" s="247"/>
      <c r="AP279" s="248"/>
    </row>
    <row r="280" spans="1:42" ht="15" customHeight="1" x14ac:dyDescent="0.25">
      <c r="A280" s="1"/>
      <c r="B280" s="246"/>
      <c r="C280" s="247"/>
      <c r="D280" s="247"/>
      <c r="E280" s="247"/>
      <c r="F280" s="247"/>
      <c r="G280" s="247"/>
      <c r="H280" s="247"/>
      <c r="I280" s="247"/>
      <c r="J280" s="247"/>
      <c r="K280" s="247"/>
      <c r="L280" s="247"/>
      <c r="M280" s="247"/>
      <c r="N280" s="247"/>
      <c r="O280" s="247"/>
      <c r="P280" s="247"/>
      <c r="Q280" s="247"/>
      <c r="R280" s="247"/>
      <c r="S280" s="247"/>
      <c r="T280" s="247"/>
      <c r="U280" s="247"/>
      <c r="V280" s="247"/>
      <c r="W280" s="247"/>
      <c r="X280" s="247"/>
      <c r="Y280" s="247"/>
      <c r="Z280" s="247"/>
      <c r="AA280" s="247"/>
      <c r="AB280" s="247"/>
      <c r="AC280" s="247"/>
      <c r="AD280" s="247"/>
      <c r="AE280" s="247"/>
      <c r="AF280" s="247"/>
      <c r="AG280" s="247"/>
      <c r="AH280" s="247"/>
      <c r="AI280" s="247"/>
      <c r="AJ280" s="247"/>
      <c r="AK280" s="247"/>
      <c r="AL280" s="247"/>
      <c r="AM280" s="247"/>
      <c r="AN280" s="247"/>
      <c r="AO280" s="247"/>
      <c r="AP280" s="248"/>
    </row>
    <row r="281" spans="1:42" ht="15" customHeight="1" x14ac:dyDescent="0.25">
      <c r="A281" s="1"/>
      <c r="B281" s="246"/>
      <c r="C281" s="247"/>
      <c r="D281" s="247"/>
      <c r="E281" s="247"/>
      <c r="F281" s="247"/>
      <c r="G281" s="247"/>
      <c r="H281" s="247"/>
      <c r="I281" s="247"/>
      <c r="J281" s="247"/>
      <c r="K281" s="247"/>
      <c r="L281" s="247"/>
      <c r="M281" s="247"/>
      <c r="N281" s="247"/>
      <c r="O281" s="247"/>
      <c r="P281" s="247"/>
      <c r="Q281" s="247"/>
      <c r="R281" s="247"/>
      <c r="S281" s="247"/>
      <c r="T281" s="247"/>
      <c r="U281" s="247"/>
      <c r="V281" s="247"/>
      <c r="W281" s="247"/>
      <c r="X281" s="247"/>
      <c r="Y281" s="247"/>
      <c r="Z281" s="247"/>
      <c r="AA281" s="247"/>
      <c r="AB281" s="247"/>
      <c r="AC281" s="247"/>
      <c r="AD281" s="247"/>
      <c r="AE281" s="247"/>
      <c r="AF281" s="247"/>
      <c r="AG281" s="247"/>
      <c r="AH281" s="247"/>
      <c r="AI281" s="247"/>
      <c r="AJ281" s="247"/>
      <c r="AK281" s="247"/>
      <c r="AL281" s="247"/>
      <c r="AM281" s="247"/>
      <c r="AN281" s="247"/>
      <c r="AO281" s="247"/>
      <c r="AP281" s="248"/>
    </row>
    <row r="282" spans="1:42" ht="15" customHeight="1" x14ac:dyDescent="0.25">
      <c r="A282" s="1"/>
      <c r="B282" s="246"/>
      <c r="C282" s="247"/>
      <c r="D282" s="247"/>
      <c r="E282" s="247"/>
      <c r="F282" s="247"/>
      <c r="G282" s="247"/>
      <c r="H282" s="247"/>
      <c r="I282" s="247"/>
      <c r="J282" s="247"/>
      <c r="K282" s="247"/>
      <c r="L282" s="247"/>
      <c r="M282" s="247"/>
      <c r="N282" s="247"/>
      <c r="O282" s="247"/>
      <c r="P282" s="247"/>
      <c r="Q282" s="247"/>
      <c r="R282" s="247"/>
      <c r="S282" s="247"/>
      <c r="T282" s="247"/>
      <c r="U282" s="247"/>
      <c r="V282" s="247"/>
      <c r="W282" s="247"/>
      <c r="X282" s="247"/>
      <c r="Y282" s="247"/>
      <c r="Z282" s="247"/>
      <c r="AA282" s="247"/>
      <c r="AB282" s="247"/>
      <c r="AC282" s="247"/>
      <c r="AD282" s="247"/>
      <c r="AE282" s="247"/>
      <c r="AF282" s="247"/>
      <c r="AG282" s="247"/>
      <c r="AH282" s="247"/>
      <c r="AI282" s="247"/>
      <c r="AJ282" s="247"/>
      <c r="AK282" s="247"/>
      <c r="AL282" s="247"/>
      <c r="AM282" s="247"/>
      <c r="AN282" s="247"/>
      <c r="AO282" s="247"/>
      <c r="AP282" s="248"/>
    </row>
    <row r="283" spans="1:42" ht="15" customHeight="1" x14ac:dyDescent="0.25">
      <c r="A283" s="1"/>
      <c r="B283" s="246"/>
      <c r="C283" s="247"/>
      <c r="D283" s="247"/>
      <c r="E283" s="247"/>
      <c r="F283" s="247"/>
      <c r="G283" s="247"/>
      <c r="H283" s="247"/>
      <c r="I283" s="247"/>
      <c r="J283" s="247"/>
      <c r="K283" s="247"/>
      <c r="L283" s="247"/>
      <c r="M283" s="247"/>
      <c r="N283" s="247"/>
      <c r="O283" s="247"/>
      <c r="P283" s="247"/>
      <c r="Q283" s="247"/>
      <c r="R283" s="247"/>
      <c r="S283" s="247"/>
      <c r="T283" s="247"/>
      <c r="U283" s="247"/>
      <c r="V283" s="247"/>
      <c r="W283" s="247"/>
      <c r="X283" s="247"/>
      <c r="Y283" s="247"/>
      <c r="Z283" s="247"/>
      <c r="AA283" s="247"/>
      <c r="AB283" s="247"/>
      <c r="AC283" s="247"/>
      <c r="AD283" s="247"/>
      <c r="AE283" s="247"/>
      <c r="AF283" s="247"/>
      <c r="AG283" s="247"/>
      <c r="AH283" s="247"/>
      <c r="AI283" s="247"/>
      <c r="AJ283" s="247"/>
      <c r="AK283" s="247"/>
      <c r="AL283" s="247"/>
      <c r="AM283" s="247"/>
      <c r="AN283" s="247"/>
      <c r="AO283" s="247"/>
      <c r="AP283" s="248"/>
    </row>
    <row r="284" spans="1:42" ht="15" customHeight="1" x14ac:dyDescent="0.25">
      <c r="A284" s="1"/>
      <c r="B284" s="246"/>
      <c r="C284" s="247"/>
      <c r="D284" s="247"/>
      <c r="E284" s="247"/>
      <c r="F284" s="247"/>
      <c r="G284" s="247"/>
      <c r="H284" s="247"/>
      <c r="I284" s="247"/>
      <c r="J284" s="247"/>
      <c r="K284" s="247"/>
      <c r="L284" s="247"/>
      <c r="M284" s="247"/>
      <c r="N284" s="247"/>
      <c r="O284" s="247"/>
      <c r="P284" s="247"/>
      <c r="Q284" s="247"/>
      <c r="R284" s="247"/>
      <c r="S284" s="247"/>
      <c r="T284" s="247"/>
      <c r="U284" s="247"/>
      <c r="V284" s="247"/>
      <c r="W284" s="247"/>
      <c r="X284" s="247"/>
      <c r="Y284" s="247"/>
      <c r="Z284" s="247"/>
      <c r="AA284" s="247"/>
      <c r="AB284" s="247"/>
      <c r="AC284" s="247"/>
      <c r="AD284" s="247"/>
      <c r="AE284" s="247"/>
      <c r="AF284" s="247"/>
      <c r="AG284" s="247"/>
      <c r="AH284" s="247"/>
      <c r="AI284" s="247"/>
      <c r="AJ284" s="247"/>
      <c r="AK284" s="247"/>
      <c r="AL284" s="247"/>
      <c r="AM284" s="247"/>
      <c r="AN284" s="247"/>
      <c r="AO284" s="247"/>
      <c r="AP284" s="248"/>
    </row>
    <row r="285" spans="1:42" ht="15" customHeight="1" x14ac:dyDescent="0.25">
      <c r="A285" s="1"/>
      <c r="B285" s="246"/>
      <c r="C285" s="247"/>
      <c r="D285" s="247"/>
      <c r="E285" s="247"/>
      <c r="F285" s="247"/>
      <c r="G285" s="247"/>
      <c r="H285" s="247"/>
      <c r="I285" s="247"/>
      <c r="J285" s="247"/>
      <c r="K285" s="247"/>
      <c r="L285" s="247"/>
      <c r="M285" s="247"/>
      <c r="N285" s="247"/>
      <c r="O285" s="247"/>
      <c r="P285" s="247"/>
      <c r="Q285" s="247"/>
      <c r="R285" s="247"/>
      <c r="S285" s="247"/>
      <c r="T285" s="247"/>
      <c r="U285" s="247"/>
      <c r="V285" s="247"/>
      <c r="W285" s="247"/>
      <c r="X285" s="247"/>
      <c r="Y285" s="247"/>
      <c r="Z285" s="247"/>
      <c r="AA285" s="247"/>
      <c r="AB285" s="247"/>
      <c r="AC285" s="247"/>
      <c r="AD285" s="247"/>
      <c r="AE285" s="247"/>
      <c r="AF285" s="247"/>
      <c r="AG285" s="247"/>
      <c r="AH285" s="247"/>
      <c r="AI285" s="247"/>
      <c r="AJ285" s="247"/>
      <c r="AK285" s="247"/>
      <c r="AL285" s="247"/>
      <c r="AM285" s="247"/>
      <c r="AN285" s="247"/>
      <c r="AO285" s="247"/>
      <c r="AP285" s="248"/>
    </row>
    <row r="286" spans="1:42" ht="15" customHeight="1" x14ac:dyDescent="0.25">
      <c r="A286" s="1"/>
      <c r="B286" s="246"/>
      <c r="C286" s="247"/>
      <c r="D286" s="247"/>
      <c r="E286" s="247"/>
      <c r="F286" s="247"/>
      <c r="G286" s="247"/>
      <c r="H286" s="247"/>
      <c r="I286" s="247"/>
      <c r="J286" s="247"/>
      <c r="K286" s="247"/>
      <c r="L286" s="247"/>
      <c r="M286" s="247"/>
      <c r="N286" s="247"/>
      <c r="O286" s="247"/>
      <c r="P286" s="247"/>
      <c r="Q286" s="247"/>
      <c r="R286" s="247"/>
      <c r="S286" s="247"/>
      <c r="T286" s="247"/>
      <c r="U286" s="247"/>
      <c r="V286" s="247"/>
      <c r="W286" s="247"/>
      <c r="X286" s="247"/>
      <c r="Y286" s="247"/>
      <c r="Z286" s="247"/>
      <c r="AA286" s="247"/>
      <c r="AB286" s="247"/>
      <c r="AC286" s="247"/>
      <c r="AD286" s="247"/>
      <c r="AE286" s="247"/>
      <c r="AF286" s="247"/>
      <c r="AG286" s="247"/>
      <c r="AH286" s="247"/>
      <c r="AI286" s="247"/>
      <c r="AJ286" s="247"/>
      <c r="AK286" s="247"/>
      <c r="AL286" s="247"/>
      <c r="AM286" s="247"/>
      <c r="AN286" s="247"/>
      <c r="AO286" s="247"/>
      <c r="AP286" s="248"/>
    </row>
    <row r="287" spans="1:42" ht="15" customHeight="1" x14ac:dyDescent="0.25">
      <c r="A287" s="1"/>
      <c r="B287" s="246"/>
      <c r="C287" s="247"/>
      <c r="D287" s="247"/>
      <c r="E287" s="247"/>
      <c r="F287" s="247"/>
      <c r="G287" s="247"/>
      <c r="H287" s="247"/>
      <c r="I287" s="247"/>
      <c r="J287" s="247"/>
      <c r="K287" s="247"/>
      <c r="L287" s="247"/>
      <c r="M287" s="247"/>
      <c r="N287" s="247"/>
      <c r="O287" s="247"/>
      <c r="P287" s="247"/>
      <c r="Q287" s="247"/>
      <c r="R287" s="247"/>
      <c r="S287" s="247"/>
      <c r="T287" s="247"/>
      <c r="U287" s="247"/>
      <c r="V287" s="247"/>
      <c r="W287" s="247"/>
      <c r="X287" s="247"/>
      <c r="Y287" s="247"/>
      <c r="Z287" s="247"/>
      <c r="AA287" s="247"/>
      <c r="AB287" s="247"/>
      <c r="AC287" s="247"/>
      <c r="AD287" s="247"/>
      <c r="AE287" s="247"/>
      <c r="AF287" s="247"/>
      <c r="AG287" s="247"/>
      <c r="AH287" s="247"/>
      <c r="AI287" s="247"/>
      <c r="AJ287" s="247"/>
      <c r="AK287" s="247"/>
      <c r="AL287" s="247"/>
      <c r="AM287" s="247"/>
      <c r="AN287" s="247"/>
      <c r="AO287" s="247"/>
      <c r="AP287" s="248"/>
    </row>
    <row r="288" spans="1:42" ht="15" customHeight="1" x14ac:dyDescent="0.25">
      <c r="A288" s="1"/>
      <c r="B288" s="246"/>
      <c r="C288" s="247"/>
      <c r="D288" s="247"/>
      <c r="E288" s="247"/>
      <c r="F288" s="247"/>
      <c r="G288" s="247"/>
      <c r="H288" s="247"/>
      <c r="I288" s="247"/>
      <c r="J288" s="247"/>
      <c r="K288" s="247"/>
      <c r="L288" s="247"/>
      <c r="M288" s="247"/>
      <c r="N288" s="247"/>
      <c r="O288" s="247"/>
      <c r="P288" s="247"/>
      <c r="Q288" s="247"/>
      <c r="R288" s="247"/>
      <c r="S288" s="247"/>
      <c r="T288" s="247"/>
      <c r="U288" s="247"/>
      <c r="V288" s="247"/>
      <c r="W288" s="247"/>
      <c r="X288" s="247"/>
      <c r="Y288" s="247"/>
      <c r="Z288" s="247"/>
      <c r="AA288" s="247"/>
      <c r="AB288" s="247"/>
      <c r="AC288" s="247"/>
      <c r="AD288" s="247"/>
      <c r="AE288" s="247"/>
      <c r="AF288" s="247"/>
      <c r="AG288" s="247"/>
      <c r="AH288" s="247"/>
      <c r="AI288" s="247"/>
      <c r="AJ288" s="247"/>
      <c r="AK288" s="247"/>
      <c r="AL288" s="247"/>
      <c r="AM288" s="247"/>
      <c r="AN288" s="247"/>
      <c r="AO288" s="247"/>
      <c r="AP288" s="248"/>
    </row>
    <row r="289" spans="1:42" ht="15" customHeight="1" x14ac:dyDescent="0.25">
      <c r="A289" s="1"/>
      <c r="B289" s="249"/>
      <c r="C289" s="250"/>
      <c r="D289" s="250"/>
      <c r="E289" s="250"/>
      <c r="F289" s="250"/>
      <c r="G289" s="250"/>
      <c r="H289" s="250"/>
      <c r="I289" s="250"/>
      <c r="J289" s="250"/>
      <c r="K289" s="250"/>
      <c r="L289" s="250"/>
      <c r="M289" s="250"/>
      <c r="N289" s="250"/>
      <c r="O289" s="250"/>
      <c r="P289" s="250"/>
      <c r="Q289" s="250"/>
      <c r="R289" s="250"/>
      <c r="S289" s="250"/>
      <c r="T289" s="250"/>
      <c r="U289" s="250"/>
      <c r="V289" s="250"/>
      <c r="W289" s="250"/>
      <c r="X289" s="250"/>
      <c r="Y289" s="250"/>
      <c r="Z289" s="250"/>
      <c r="AA289" s="250"/>
      <c r="AB289" s="250"/>
      <c r="AC289" s="250"/>
      <c r="AD289" s="250"/>
      <c r="AE289" s="250"/>
      <c r="AF289" s="250"/>
      <c r="AG289" s="250"/>
      <c r="AH289" s="250"/>
      <c r="AI289" s="250"/>
      <c r="AJ289" s="250"/>
      <c r="AK289" s="250"/>
      <c r="AL289" s="250"/>
      <c r="AM289" s="250"/>
      <c r="AN289" s="250"/>
      <c r="AO289" s="250"/>
      <c r="AP289" s="251"/>
    </row>
    <row r="290" spans="1:42" ht="15" customHeight="1" x14ac:dyDescent="0.25">
      <c r="A290" s="1"/>
    </row>
    <row r="291" spans="1:42" ht="15" customHeight="1" x14ac:dyDescent="0.25">
      <c r="A291" s="1">
        <v>27</v>
      </c>
      <c r="B291" s="252" t="s">
        <v>121</v>
      </c>
      <c r="C291" s="252"/>
      <c r="D291" s="252"/>
      <c r="E291" s="252"/>
      <c r="F291" s="252"/>
      <c r="G291" s="252"/>
      <c r="H291" s="252"/>
      <c r="I291" s="252"/>
      <c r="J291" s="252"/>
      <c r="K291" s="252"/>
      <c r="L291" s="252"/>
      <c r="M291" s="252"/>
      <c r="N291" s="252"/>
      <c r="O291" s="252"/>
      <c r="P291" s="252"/>
      <c r="Q291" s="252"/>
      <c r="R291" s="252"/>
      <c r="S291" s="252"/>
      <c r="T291" s="252"/>
      <c r="U291" s="252"/>
      <c r="V291" s="252"/>
      <c r="W291" s="252"/>
      <c r="X291" s="252"/>
      <c r="Y291" s="252"/>
      <c r="Z291" s="252"/>
      <c r="AA291" s="252"/>
      <c r="AB291" s="252"/>
      <c r="AC291" s="252"/>
      <c r="AD291" s="252"/>
      <c r="AE291" s="252"/>
      <c r="AF291" s="252"/>
      <c r="AG291" s="252"/>
      <c r="AH291" s="252"/>
      <c r="AI291" s="252"/>
      <c r="AJ291" s="252"/>
      <c r="AK291" s="252"/>
      <c r="AL291" s="252"/>
      <c r="AM291" s="252"/>
      <c r="AN291" s="252"/>
      <c r="AO291" s="252"/>
      <c r="AP291" s="252"/>
    </row>
    <row r="292" spans="1:42" ht="2.25" customHeight="1" x14ac:dyDescent="0.25">
      <c r="A292" s="1"/>
    </row>
    <row r="293" spans="1:42" ht="15" customHeight="1" x14ac:dyDescent="0.25">
      <c r="A293" s="1"/>
      <c r="B293" s="96" t="s">
        <v>64</v>
      </c>
      <c r="C293" s="96"/>
      <c r="D293" s="253"/>
      <c r="E293" s="44"/>
      <c r="F293" s="44"/>
      <c r="G293" s="20"/>
      <c r="H293" s="96" t="s">
        <v>65</v>
      </c>
      <c r="I293" s="253"/>
      <c r="J293" s="44"/>
      <c r="K293" s="44"/>
      <c r="L293" s="44"/>
      <c r="M293" s="43"/>
      <c r="N293" s="45"/>
      <c r="O293" s="45"/>
      <c r="P293" s="45"/>
      <c r="Q293" s="45"/>
      <c r="R293" s="45"/>
      <c r="S293" s="45"/>
      <c r="T293" s="45"/>
    </row>
    <row r="294" spans="1:42" ht="15" customHeight="1" x14ac:dyDescent="0.25">
      <c r="A294" s="1"/>
      <c r="D294" s="20"/>
      <c r="E294" s="45"/>
      <c r="F294" s="45"/>
      <c r="G294" s="20"/>
      <c r="I294" s="20"/>
      <c r="J294" s="46"/>
      <c r="K294" s="46"/>
      <c r="L294" s="46"/>
      <c r="M294" s="45"/>
      <c r="N294" s="45"/>
      <c r="O294" s="45"/>
      <c r="P294" s="45"/>
      <c r="Q294" s="45"/>
      <c r="R294" s="45"/>
      <c r="S294" s="45"/>
      <c r="T294" s="45"/>
    </row>
    <row r="295" spans="1:42" ht="15" customHeight="1" x14ac:dyDescent="0.25">
      <c r="A295" s="1">
        <v>28</v>
      </c>
      <c r="B295" s="175" t="s">
        <v>122</v>
      </c>
      <c r="C295" s="175"/>
      <c r="D295" s="175"/>
      <c r="E295" s="175"/>
      <c r="F295" s="175"/>
      <c r="G295" s="175"/>
      <c r="H295" s="175"/>
      <c r="I295" s="175"/>
      <c r="J295" s="175"/>
      <c r="K295" s="175"/>
      <c r="L295" s="175"/>
      <c r="M295" s="175"/>
      <c r="N295" s="175"/>
      <c r="O295" s="175"/>
      <c r="P295" s="175"/>
      <c r="Q295" s="175"/>
      <c r="R295" s="175"/>
      <c r="S295" s="175"/>
      <c r="T295" s="175"/>
      <c r="U295" s="175"/>
      <c r="V295" s="175"/>
      <c r="W295" s="175"/>
      <c r="X295" s="175"/>
      <c r="Y295" s="175"/>
      <c r="Z295" s="175"/>
      <c r="AA295" s="175"/>
      <c r="AB295" s="175"/>
      <c r="AC295" s="175"/>
      <c r="AD295" s="175"/>
      <c r="AE295" s="175"/>
      <c r="AF295" s="175"/>
      <c r="AG295" s="175"/>
      <c r="AH295" s="175"/>
      <c r="AI295" s="175"/>
      <c r="AJ295" s="175"/>
      <c r="AK295" s="175"/>
      <c r="AL295" s="175"/>
      <c r="AM295" s="175"/>
      <c r="AN295" s="175"/>
      <c r="AO295" s="175"/>
      <c r="AP295" s="175"/>
    </row>
    <row r="296" spans="1:42" ht="2.25" customHeight="1" x14ac:dyDescent="0.25">
      <c r="A296" s="1"/>
      <c r="D296" s="20"/>
      <c r="E296" s="45"/>
      <c r="F296" s="45"/>
      <c r="G296" s="20"/>
      <c r="I296" s="20"/>
      <c r="J296" s="46"/>
      <c r="K296" s="46"/>
      <c r="L296" s="46"/>
      <c r="M296" s="45"/>
      <c r="N296" s="45"/>
      <c r="O296" s="45"/>
      <c r="P296" s="45"/>
      <c r="Q296" s="45"/>
      <c r="R296" s="45"/>
      <c r="S296" s="45"/>
      <c r="T296" s="45"/>
    </row>
    <row r="297" spans="1:42" ht="15" customHeight="1" x14ac:dyDescent="0.25">
      <c r="A297" s="1"/>
      <c r="B297" s="243" t="s">
        <v>123</v>
      </c>
      <c r="C297" s="176"/>
      <c r="D297" s="176"/>
      <c r="E297" s="176"/>
      <c r="F297" s="176"/>
      <c r="G297" s="176"/>
      <c r="H297" s="176"/>
      <c r="I297" s="176"/>
      <c r="J297" s="176"/>
      <c r="K297" s="176"/>
      <c r="L297" s="176"/>
      <c r="M297" s="176"/>
      <c r="N297" s="176"/>
      <c r="O297" s="176"/>
      <c r="P297" s="176"/>
      <c r="Q297" s="176"/>
      <c r="R297" s="176"/>
      <c r="S297" s="176"/>
      <c r="T297" s="176"/>
      <c r="U297" s="176"/>
      <c r="V297" s="176"/>
      <c r="W297" s="176"/>
      <c r="X297" s="176"/>
      <c r="Y297" s="176"/>
      <c r="Z297" s="176"/>
      <c r="AA297" s="176"/>
      <c r="AB297" s="176"/>
      <c r="AC297" s="176"/>
      <c r="AD297" s="176"/>
      <c r="AE297" s="176"/>
      <c r="AF297" s="176"/>
      <c r="AG297" s="176"/>
      <c r="AH297" s="176"/>
      <c r="AI297" s="176"/>
      <c r="AJ297" s="176"/>
      <c r="AK297" s="176"/>
      <c r="AL297" s="176"/>
      <c r="AM297" s="176"/>
      <c r="AN297" s="176"/>
      <c r="AO297" s="176"/>
      <c r="AP297" s="176"/>
    </row>
    <row r="298" spans="1:42" ht="2.25" customHeight="1" x14ac:dyDescent="0.25">
      <c r="A298" s="1"/>
      <c r="D298" s="20"/>
      <c r="E298" s="45"/>
      <c r="F298" s="45"/>
      <c r="G298" s="20"/>
      <c r="I298" s="20"/>
      <c r="J298" s="46"/>
      <c r="K298" s="46"/>
      <c r="L298" s="46"/>
      <c r="M298" s="45"/>
      <c r="N298" s="45"/>
      <c r="O298" s="45"/>
      <c r="P298" s="45"/>
      <c r="Q298" s="45"/>
      <c r="R298" s="45"/>
      <c r="S298" s="45"/>
      <c r="T298" s="45"/>
    </row>
    <row r="299" spans="1:42" ht="15" customHeight="1" x14ac:dyDescent="0.25">
      <c r="A299" s="1"/>
      <c r="B299" s="254"/>
      <c r="C299" s="254"/>
      <c r="E299" s="255" t="s">
        <v>124</v>
      </c>
      <c r="F299" s="255"/>
      <c r="G299" s="255"/>
      <c r="H299" s="255"/>
      <c r="I299" s="255"/>
      <c r="J299" s="46"/>
      <c r="K299" s="46"/>
      <c r="L299" s="46"/>
      <c r="M299" s="45"/>
      <c r="N299" s="45"/>
      <c r="O299" s="45"/>
      <c r="P299" s="45"/>
      <c r="Q299" s="45"/>
      <c r="R299" s="45"/>
      <c r="S299" s="45"/>
      <c r="T299" s="45"/>
    </row>
    <row r="300" spans="1:42" ht="15" customHeight="1" x14ac:dyDescent="0.25">
      <c r="A300" s="1"/>
    </row>
    <row r="301" spans="1:42" ht="15" customHeight="1" x14ac:dyDescent="0.25">
      <c r="A301" s="1">
        <v>29</v>
      </c>
      <c r="B301" s="105" t="s">
        <v>125</v>
      </c>
      <c r="C301" s="104"/>
      <c r="D301" s="104"/>
      <c r="E301" s="104"/>
      <c r="F301" s="104"/>
      <c r="G301" s="104"/>
      <c r="H301" s="104"/>
      <c r="I301" s="104"/>
      <c r="J301" s="104"/>
      <c r="K301" s="104"/>
      <c r="L301" s="104"/>
      <c r="M301" s="104"/>
      <c r="N301" s="104"/>
      <c r="O301" s="104"/>
      <c r="P301" s="104"/>
      <c r="Q301" s="104"/>
      <c r="R301" s="104"/>
      <c r="S301" s="104"/>
      <c r="T301" s="104"/>
      <c r="U301" s="104"/>
      <c r="V301" s="104"/>
      <c r="W301" s="104"/>
      <c r="X301" s="104"/>
      <c r="Y301" s="104"/>
      <c r="Z301" s="104"/>
      <c r="AA301" s="104"/>
      <c r="AB301" s="104"/>
      <c r="AC301" s="104"/>
      <c r="AD301" s="104"/>
      <c r="AE301" s="104"/>
      <c r="AF301" s="104"/>
      <c r="AG301" s="104"/>
      <c r="AH301" s="104"/>
      <c r="AI301" s="104"/>
      <c r="AJ301" s="104"/>
      <c r="AK301" s="104"/>
      <c r="AL301" s="104"/>
      <c r="AM301" s="104"/>
      <c r="AN301" s="104"/>
      <c r="AO301" s="104"/>
      <c r="AP301" s="104"/>
    </row>
    <row r="302" spans="1:42" ht="2.25" customHeight="1" x14ac:dyDescent="0.25">
      <c r="A302" s="1"/>
    </row>
    <row r="303" spans="1:42" ht="15" customHeight="1" x14ac:dyDescent="0.25">
      <c r="A303" s="1"/>
      <c r="C303" s="18" t="s">
        <v>126</v>
      </c>
      <c r="D303" s="18"/>
      <c r="E303" s="18"/>
      <c r="F303" s="18"/>
      <c r="G303" s="18"/>
      <c r="H303" s="18"/>
      <c r="I303" s="18"/>
      <c r="J303" s="18"/>
      <c r="K303" s="18"/>
      <c r="L303" s="18"/>
      <c r="M303" s="18"/>
      <c r="N303" s="18"/>
      <c r="O303" s="18"/>
      <c r="P303" s="18"/>
      <c r="Q303" s="18"/>
      <c r="R303" s="18"/>
      <c r="S303" s="18"/>
      <c r="T303" s="18"/>
      <c r="U303" s="18"/>
      <c r="V303" s="18"/>
      <c r="W303" s="138"/>
      <c r="X303" s="139"/>
      <c r="Y303" s="139"/>
      <c r="Z303" s="139"/>
      <c r="AA303" s="139"/>
      <c r="AB303" s="139"/>
      <c r="AC303" s="139"/>
      <c r="AD303" s="139"/>
      <c r="AE303" s="140"/>
      <c r="AF303" s="96" t="s">
        <v>127</v>
      </c>
      <c r="AG303" s="96"/>
    </row>
    <row r="304" spans="1:42" ht="2.25" customHeight="1" x14ac:dyDescent="0.25">
      <c r="A304" s="1"/>
    </row>
    <row r="305" spans="1:42" ht="15" customHeight="1" x14ac:dyDescent="0.25">
      <c r="A305" s="1"/>
      <c r="B305" s="103" t="s">
        <v>128</v>
      </c>
      <c r="C305" s="103"/>
      <c r="D305" s="103"/>
      <c r="E305" s="103"/>
      <c r="F305" s="103"/>
      <c r="G305" s="103"/>
      <c r="H305" s="103"/>
      <c r="I305" s="103"/>
      <c r="J305" s="103"/>
      <c r="K305" s="103"/>
      <c r="L305" s="103"/>
      <c r="M305" s="103"/>
      <c r="N305" s="103"/>
      <c r="O305" s="103"/>
      <c r="P305" s="103"/>
      <c r="Q305" s="103"/>
      <c r="R305" s="103"/>
      <c r="S305" s="103"/>
      <c r="T305" s="103"/>
      <c r="U305" s="103"/>
      <c r="V305" s="103"/>
      <c r="W305" s="103"/>
      <c r="X305" s="103"/>
      <c r="Y305" s="103"/>
      <c r="Z305" s="103"/>
      <c r="AA305" s="103"/>
      <c r="AB305" s="103"/>
      <c r="AC305" s="103"/>
      <c r="AD305" s="103"/>
      <c r="AE305" s="103"/>
      <c r="AF305" s="103"/>
      <c r="AG305" s="103"/>
      <c r="AH305" s="103"/>
      <c r="AI305" s="103"/>
      <c r="AJ305" s="103"/>
      <c r="AK305" s="103"/>
      <c r="AL305" s="103"/>
      <c r="AM305" s="103"/>
      <c r="AN305" s="103"/>
      <c r="AO305" s="103"/>
      <c r="AP305" s="103"/>
    </row>
    <row r="306" spans="1:42" ht="2.25" customHeight="1" x14ac:dyDescent="0.25">
      <c r="A306" s="1"/>
    </row>
    <row r="307" spans="1:42" ht="15" customHeight="1" x14ac:dyDescent="0.25">
      <c r="A307" s="1"/>
      <c r="C307" s="96" t="s">
        <v>41</v>
      </c>
      <c r="D307" s="96"/>
      <c r="E307" s="96"/>
      <c r="F307" s="96"/>
      <c r="G307" s="96"/>
      <c r="H307" s="96"/>
      <c r="I307" s="96"/>
      <c r="J307" s="96"/>
      <c r="K307" s="96"/>
      <c r="L307" s="96"/>
      <c r="M307" s="96"/>
      <c r="N307" s="96"/>
      <c r="O307" s="96"/>
      <c r="P307" s="96"/>
      <c r="Q307" s="96"/>
      <c r="R307" s="96"/>
      <c r="S307" s="96"/>
      <c r="T307" s="96"/>
      <c r="U307" s="96"/>
      <c r="V307" s="96"/>
      <c r="W307" s="96"/>
      <c r="X307" s="96"/>
      <c r="Y307" s="96"/>
      <c r="Z307" s="96"/>
      <c r="AA307" s="96"/>
      <c r="AB307" s="96"/>
      <c r="AC307" s="96"/>
      <c r="AD307" s="96"/>
      <c r="AE307" s="96"/>
      <c r="AF307" s="96"/>
      <c r="AG307" s="96"/>
      <c r="AH307" s="96"/>
      <c r="AI307" s="96"/>
      <c r="AJ307" s="96"/>
      <c r="AK307" s="96"/>
      <c r="AL307" s="96"/>
      <c r="AM307" s="96"/>
      <c r="AN307" s="96"/>
      <c r="AO307" s="96"/>
      <c r="AP307" s="96"/>
    </row>
    <row r="308" spans="1:42" ht="2.25" customHeight="1" x14ac:dyDescent="0.25">
      <c r="A308" s="1"/>
    </row>
    <row r="309" spans="1:42" ht="15" customHeight="1" x14ac:dyDescent="0.25">
      <c r="A309" s="47">
        <v>30</v>
      </c>
      <c r="B309" s="198" t="s">
        <v>129</v>
      </c>
      <c r="C309" s="198"/>
      <c r="D309" s="198"/>
      <c r="E309" s="198"/>
      <c r="F309" s="198"/>
      <c r="G309" s="198"/>
      <c r="H309" s="198"/>
      <c r="I309" s="198"/>
      <c r="J309" s="198"/>
      <c r="K309" s="198"/>
      <c r="L309" s="198"/>
      <c r="M309" s="198"/>
      <c r="N309" s="198"/>
      <c r="O309" s="198"/>
      <c r="P309" s="198"/>
      <c r="Q309" s="198"/>
      <c r="R309" s="198"/>
      <c r="S309" s="198"/>
      <c r="T309" s="198"/>
      <c r="U309" s="198"/>
      <c r="V309" s="198"/>
      <c r="W309" s="198"/>
      <c r="X309" s="198"/>
      <c r="Y309" s="198"/>
      <c r="Z309" s="198"/>
      <c r="AA309" s="198"/>
      <c r="AB309" s="198"/>
      <c r="AC309" s="198"/>
      <c r="AD309" s="198"/>
      <c r="AE309" s="198"/>
      <c r="AF309" s="198"/>
      <c r="AG309" s="198"/>
      <c r="AH309" s="198"/>
      <c r="AI309" s="198"/>
      <c r="AJ309" s="198"/>
      <c r="AK309" s="198"/>
      <c r="AL309" s="198"/>
      <c r="AM309" s="198"/>
      <c r="AN309" s="198"/>
      <c r="AO309" s="198"/>
      <c r="AP309" s="198"/>
    </row>
    <row r="310" spans="1:42" ht="2.25" customHeight="1" x14ac:dyDescent="0.25">
      <c r="A310" s="47"/>
      <c r="B310" s="198"/>
      <c r="C310" s="198"/>
      <c r="D310" s="198"/>
      <c r="E310" s="198"/>
      <c r="F310" s="198"/>
      <c r="G310" s="198"/>
      <c r="H310" s="198"/>
      <c r="I310" s="198"/>
      <c r="J310" s="198"/>
      <c r="K310" s="198"/>
      <c r="L310" s="198"/>
      <c r="M310" s="198"/>
      <c r="N310" s="198"/>
      <c r="O310" s="198"/>
      <c r="P310" s="198"/>
      <c r="Q310" s="198"/>
      <c r="R310" s="198"/>
      <c r="S310" s="198"/>
      <c r="T310" s="198"/>
      <c r="U310" s="198"/>
      <c r="V310" s="198"/>
      <c r="W310" s="198"/>
      <c r="X310" s="198"/>
      <c r="Y310" s="198"/>
      <c r="Z310" s="198"/>
      <c r="AA310" s="198"/>
      <c r="AB310" s="198"/>
      <c r="AC310" s="198"/>
      <c r="AD310" s="198"/>
      <c r="AE310" s="198"/>
      <c r="AF310" s="198"/>
      <c r="AG310" s="198"/>
      <c r="AH310" s="198"/>
      <c r="AI310" s="198"/>
      <c r="AJ310" s="198"/>
      <c r="AK310" s="198"/>
      <c r="AL310" s="198"/>
      <c r="AM310" s="198"/>
      <c r="AN310" s="198"/>
      <c r="AO310" s="198"/>
      <c r="AP310" s="198"/>
    </row>
    <row r="311" spans="1:42" ht="15" customHeight="1" x14ac:dyDescent="0.25">
      <c r="A311" s="1"/>
      <c r="C311" s="96" t="s">
        <v>130</v>
      </c>
      <c r="D311" s="96"/>
      <c r="E311" s="96"/>
      <c r="F311" s="96"/>
      <c r="G311" s="96"/>
      <c r="H311" s="96"/>
      <c r="I311" s="96"/>
      <c r="J311" s="96"/>
      <c r="K311" s="96"/>
      <c r="L311" s="96"/>
      <c r="M311" s="96"/>
      <c r="N311" s="96"/>
      <c r="O311" s="96"/>
      <c r="P311" s="96"/>
      <c r="Q311" s="96"/>
      <c r="R311" s="96"/>
      <c r="S311" s="96"/>
      <c r="T311" s="96"/>
      <c r="U311" s="96"/>
      <c r="V311" s="96"/>
      <c r="W311" s="96"/>
      <c r="X311" s="96"/>
      <c r="Y311" s="96"/>
      <c r="Z311" s="96"/>
      <c r="AA311" s="96"/>
      <c r="AB311" s="96"/>
      <c r="AC311" s="96"/>
      <c r="AD311" s="96"/>
      <c r="AE311" s="96"/>
      <c r="AF311" s="96"/>
      <c r="AG311" s="96"/>
      <c r="AH311" s="96"/>
      <c r="AI311" s="96"/>
      <c r="AJ311" s="96"/>
      <c r="AK311" s="96"/>
      <c r="AL311" s="96"/>
      <c r="AM311" s="96"/>
      <c r="AN311" s="96"/>
      <c r="AO311" s="96"/>
      <c r="AP311" s="96"/>
    </row>
    <row r="312" spans="1:42" ht="2.25" customHeight="1" x14ac:dyDescent="0.25">
      <c r="A312" s="1"/>
    </row>
    <row r="313" spans="1:42" ht="15" customHeight="1" x14ac:dyDescent="0.25">
      <c r="A313" s="1"/>
      <c r="C313" s="96" t="s">
        <v>131</v>
      </c>
      <c r="D313" s="96"/>
      <c r="E313" s="96"/>
      <c r="F313" s="96"/>
      <c r="G313" s="96"/>
      <c r="H313" s="96"/>
      <c r="I313" s="96"/>
      <c r="J313" s="96"/>
      <c r="K313" s="96"/>
      <c r="L313" s="96"/>
      <c r="M313" s="96"/>
      <c r="N313" s="96"/>
      <c r="O313" s="96"/>
      <c r="P313" s="96"/>
      <c r="Q313" s="96"/>
      <c r="R313" s="96"/>
      <c r="S313" s="96"/>
      <c r="T313" s="96"/>
      <c r="U313" s="96"/>
      <c r="V313" s="96"/>
      <c r="W313" s="96"/>
      <c r="X313" s="96"/>
      <c r="Y313" s="96"/>
      <c r="Z313" s="96"/>
      <c r="AA313" s="96"/>
      <c r="AB313" s="96"/>
      <c r="AC313" s="96"/>
      <c r="AD313" s="96"/>
      <c r="AE313" s="96"/>
      <c r="AF313" s="96"/>
      <c r="AG313" s="96"/>
      <c r="AH313" s="96"/>
      <c r="AI313" s="96"/>
      <c r="AJ313" s="96"/>
      <c r="AK313" s="96"/>
      <c r="AL313" s="96"/>
      <c r="AM313" s="96"/>
      <c r="AN313" s="96"/>
      <c r="AO313" s="96"/>
      <c r="AP313" s="96"/>
    </row>
    <row r="314" spans="1:42" ht="15" customHeight="1" x14ac:dyDescent="0.25">
      <c r="A314" s="1"/>
    </row>
    <row r="315" spans="1:42" ht="15" customHeight="1" x14ac:dyDescent="0.25">
      <c r="A315" s="38">
        <v>31</v>
      </c>
      <c r="B315" s="252" t="s">
        <v>132</v>
      </c>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107"/>
      <c r="AE315" s="107"/>
      <c r="AF315" s="107"/>
      <c r="AG315" s="107"/>
      <c r="AH315" s="107"/>
      <c r="AI315" s="107"/>
      <c r="AJ315" s="107"/>
      <c r="AK315" s="107"/>
      <c r="AL315" s="107"/>
      <c r="AM315" s="107"/>
      <c r="AN315" s="107"/>
      <c r="AO315" s="107"/>
      <c r="AP315" s="107"/>
    </row>
    <row r="316" spans="1:42" ht="2.25" customHeight="1" x14ac:dyDescent="0.25">
      <c r="A316" s="38"/>
      <c r="B316" s="41"/>
      <c r="C316" s="41"/>
      <c r="D316" s="41"/>
      <c r="E316" s="41"/>
      <c r="F316" s="41"/>
      <c r="G316" s="41"/>
      <c r="H316" s="41"/>
      <c r="I316" s="41"/>
      <c r="J316" s="41"/>
      <c r="K316" s="41"/>
      <c r="L316" s="41"/>
      <c r="M316" s="41"/>
      <c r="N316" s="41"/>
      <c r="O316" s="41"/>
      <c r="P316" s="41"/>
      <c r="Q316" s="41"/>
      <c r="R316" s="41"/>
      <c r="S316" s="41"/>
      <c r="T316" s="41"/>
      <c r="U316" s="41"/>
      <c r="V316" s="41"/>
      <c r="W316" s="41"/>
      <c r="X316" s="41"/>
      <c r="Y316" s="41"/>
      <c r="Z316" s="41"/>
      <c r="AA316" s="41"/>
      <c r="AB316" s="41"/>
      <c r="AC316" s="41"/>
      <c r="AD316" s="41"/>
      <c r="AE316" s="41"/>
      <c r="AF316" s="41"/>
      <c r="AG316" s="41"/>
      <c r="AH316" s="41"/>
      <c r="AI316" s="41"/>
      <c r="AJ316" s="41"/>
      <c r="AK316" s="41"/>
      <c r="AL316" s="41"/>
      <c r="AM316" s="41"/>
      <c r="AN316" s="41"/>
      <c r="AO316" s="41"/>
      <c r="AP316" s="41"/>
    </row>
    <row r="317" spans="1:42" ht="15" customHeight="1" x14ac:dyDescent="0.25">
      <c r="A317" s="38"/>
      <c r="B317" s="41"/>
      <c r="C317" s="107" t="s">
        <v>133</v>
      </c>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c r="AA317" s="107"/>
      <c r="AB317" s="107"/>
      <c r="AC317" s="107"/>
      <c r="AD317" s="107"/>
      <c r="AE317" s="107"/>
      <c r="AF317" s="107"/>
      <c r="AG317" s="107"/>
      <c r="AH317" s="107"/>
      <c r="AI317" s="107"/>
      <c r="AJ317" s="107"/>
      <c r="AK317" s="107"/>
      <c r="AL317" s="107"/>
      <c r="AM317" s="107"/>
      <c r="AN317" s="107"/>
      <c r="AO317" s="107"/>
      <c r="AP317" s="107"/>
    </row>
    <row r="318" spans="1:42" ht="2.25" customHeight="1" x14ac:dyDescent="0.25">
      <c r="A318" s="38"/>
      <c r="B318" s="41"/>
      <c r="C318" s="41"/>
      <c r="D318" s="41"/>
      <c r="E318" s="41"/>
      <c r="F318" s="41"/>
      <c r="G318" s="41"/>
      <c r="H318" s="41"/>
      <c r="I318" s="41"/>
      <c r="J318" s="41"/>
      <c r="K318" s="41"/>
      <c r="L318" s="41"/>
      <c r="M318" s="41"/>
      <c r="N318" s="41"/>
      <c r="O318" s="41"/>
      <c r="P318" s="41"/>
      <c r="Q318" s="41"/>
      <c r="R318" s="41"/>
      <c r="S318" s="41"/>
      <c r="T318" s="41"/>
      <c r="U318" s="41"/>
      <c r="V318" s="41"/>
      <c r="W318" s="41"/>
      <c r="X318" s="41"/>
      <c r="Y318" s="41"/>
      <c r="Z318" s="41"/>
      <c r="AA318" s="41"/>
      <c r="AB318" s="41"/>
      <c r="AC318" s="41"/>
      <c r="AD318" s="41"/>
      <c r="AE318" s="41"/>
      <c r="AF318" s="41"/>
      <c r="AG318" s="41"/>
      <c r="AH318" s="41"/>
      <c r="AI318" s="41"/>
      <c r="AJ318" s="41"/>
      <c r="AK318" s="41"/>
      <c r="AL318" s="41"/>
      <c r="AM318" s="41"/>
      <c r="AN318" s="41"/>
      <c r="AO318" s="41"/>
      <c r="AP318" s="41"/>
    </row>
    <row r="319" spans="1:42" ht="15" customHeight="1" x14ac:dyDescent="0.25">
      <c r="A319" s="38"/>
      <c r="B319" s="41"/>
      <c r="C319" s="107" t="s">
        <v>134</v>
      </c>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c r="AA319" s="107"/>
      <c r="AB319" s="107"/>
      <c r="AC319" s="107"/>
      <c r="AD319" s="107"/>
      <c r="AE319" s="107"/>
      <c r="AF319" s="107"/>
      <c r="AG319" s="107"/>
      <c r="AH319" s="107"/>
      <c r="AI319" s="107"/>
      <c r="AJ319" s="107"/>
      <c r="AK319" s="107"/>
      <c r="AL319" s="107"/>
      <c r="AM319" s="107"/>
      <c r="AN319" s="107"/>
      <c r="AO319" s="107"/>
      <c r="AP319" s="107"/>
    </row>
    <row r="320" spans="1:42" ht="2.25" customHeight="1" x14ac:dyDescent="0.25">
      <c r="A320" s="38"/>
      <c r="B320" s="41"/>
      <c r="C320" s="41"/>
      <c r="D320" s="41"/>
      <c r="E320" s="41"/>
      <c r="F320" s="41"/>
      <c r="G320" s="41"/>
      <c r="H320" s="41"/>
      <c r="I320" s="41"/>
      <c r="J320" s="41"/>
      <c r="K320" s="41"/>
      <c r="L320" s="41"/>
      <c r="M320" s="41"/>
      <c r="N320" s="41"/>
      <c r="O320" s="41"/>
      <c r="P320" s="41"/>
      <c r="Q320" s="41"/>
      <c r="R320" s="41"/>
      <c r="S320" s="41"/>
      <c r="T320" s="41"/>
      <c r="U320" s="41"/>
      <c r="V320" s="41"/>
      <c r="W320" s="41"/>
      <c r="X320" s="41"/>
      <c r="Y320" s="41"/>
      <c r="Z320" s="41"/>
      <c r="AA320" s="41"/>
      <c r="AB320" s="41"/>
      <c r="AC320" s="41"/>
      <c r="AD320" s="41"/>
      <c r="AE320" s="41"/>
      <c r="AF320" s="41"/>
      <c r="AG320" s="41"/>
      <c r="AH320" s="41"/>
      <c r="AI320" s="41"/>
      <c r="AJ320" s="41"/>
      <c r="AK320" s="41"/>
      <c r="AL320" s="41"/>
      <c r="AM320" s="41"/>
      <c r="AN320" s="41"/>
      <c r="AO320" s="41"/>
      <c r="AP320" s="41"/>
    </row>
    <row r="321" spans="1:46" ht="15" customHeight="1" x14ac:dyDescent="0.25">
      <c r="A321" s="38"/>
      <c r="B321" s="41"/>
      <c r="C321" s="107" t="s">
        <v>135</v>
      </c>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c r="AI321" s="107"/>
      <c r="AJ321" s="107"/>
      <c r="AK321" s="107"/>
      <c r="AL321" s="107"/>
      <c r="AM321" s="107"/>
      <c r="AN321" s="107"/>
      <c r="AO321" s="107"/>
      <c r="AP321" s="107"/>
    </row>
    <row r="322" spans="1:46" ht="2.25" customHeight="1" x14ac:dyDescent="0.25">
      <c r="A322" s="38"/>
      <c r="B322" s="41"/>
      <c r="C322" s="41"/>
      <c r="D322" s="41"/>
      <c r="E322" s="41"/>
      <c r="F322" s="41"/>
      <c r="G322" s="41"/>
      <c r="H322" s="41"/>
      <c r="I322" s="41"/>
      <c r="J322" s="41"/>
      <c r="K322" s="41"/>
      <c r="L322" s="41"/>
      <c r="M322" s="41"/>
      <c r="N322" s="41"/>
      <c r="O322" s="41"/>
      <c r="P322" s="41"/>
      <c r="Q322" s="41"/>
      <c r="R322" s="41"/>
      <c r="S322" s="41"/>
      <c r="T322" s="41"/>
      <c r="U322" s="41"/>
      <c r="V322" s="41"/>
      <c r="W322" s="41"/>
      <c r="X322" s="41"/>
      <c r="Y322" s="41"/>
      <c r="Z322" s="41"/>
      <c r="AA322" s="41"/>
      <c r="AB322" s="41"/>
      <c r="AC322" s="41"/>
      <c r="AD322" s="41"/>
      <c r="AE322" s="41"/>
      <c r="AF322" s="41"/>
      <c r="AG322" s="41"/>
      <c r="AH322" s="41"/>
      <c r="AI322" s="41"/>
      <c r="AJ322" s="41"/>
      <c r="AK322" s="41"/>
      <c r="AL322" s="41"/>
      <c r="AM322" s="41"/>
      <c r="AN322" s="41"/>
      <c r="AO322" s="41"/>
      <c r="AP322" s="41"/>
    </row>
    <row r="323" spans="1:46" ht="15" customHeight="1" x14ac:dyDescent="0.25">
      <c r="C323" s="176" t="s">
        <v>136</v>
      </c>
      <c r="D323" s="176"/>
      <c r="E323" s="176"/>
      <c r="F323" s="176"/>
      <c r="G323" s="176"/>
      <c r="H323" s="176"/>
      <c r="I323" s="176"/>
      <c r="J323" s="176"/>
      <c r="K323" s="176"/>
      <c r="L323" s="176"/>
      <c r="M323" s="176"/>
      <c r="N323" s="176"/>
      <c r="O323" s="176"/>
      <c r="P323" s="176"/>
      <c r="Q323" s="176"/>
      <c r="R323" s="176"/>
      <c r="S323" s="176"/>
      <c r="T323" s="176"/>
      <c r="U323" s="176"/>
      <c r="V323" s="176"/>
      <c r="W323" s="176"/>
      <c r="X323" s="176"/>
      <c r="Y323" s="176"/>
      <c r="Z323" s="176"/>
      <c r="AA323" s="176"/>
      <c r="AB323" s="176"/>
      <c r="AC323" s="176"/>
      <c r="AD323" s="176"/>
      <c r="AE323" s="176"/>
      <c r="AF323" s="176"/>
      <c r="AG323" s="176"/>
      <c r="AH323" s="176"/>
      <c r="AI323" s="176"/>
      <c r="AJ323" s="176"/>
      <c r="AK323" s="176"/>
      <c r="AL323" s="176"/>
      <c r="AM323" s="176"/>
      <c r="AN323" s="176"/>
      <c r="AO323" s="176"/>
      <c r="AP323" s="176"/>
    </row>
    <row r="324" spans="1:46" ht="2.25" customHeight="1" x14ac:dyDescent="0.25">
      <c r="A324" s="38"/>
      <c r="B324" s="41"/>
      <c r="C324" s="41"/>
      <c r="D324" s="41"/>
      <c r="E324" s="41"/>
      <c r="F324" s="41"/>
      <c r="G324" s="41"/>
      <c r="H324" s="41"/>
      <c r="I324" s="41"/>
      <c r="J324" s="41"/>
      <c r="K324" s="41"/>
      <c r="L324" s="41"/>
      <c r="M324" s="41"/>
      <c r="N324" s="41"/>
      <c r="O324" s="41"/>
      <c r="P324" s="41"/>
      <c r="Q324" s="41"/>
      <c r="R324" s="41"/>
      <c r="S324" s="41"/>
      <c r="T324" s="41"/>
      <c r="U324" s="41"/>
      <c r="V324" s="41"/>
      <c r="W324" s="41"/>
      <c r="X324" s="41"/>
      <c r="Y324" s="41"/>
      <c r="Z324" s="41"/>
      <c r="AA324" s="41"/>
      <c r="AB324" s="41"/>
      <c r="AC324" s="41"/>
      <c r="AD324" s="41"/>
      <c r="AE324" s="41"/>
      <c r="AF324" s="41"/>
      <c r="AG324" s="41"/>
      <c r="AH324" s="41"/>
      <c r="AI324" s="41"/>
      <c r="AJ324" s="41"/>
      <c r="AK324" s="41"/>
      <c r="AL324" s="41"/>
      <c r="AM324" s="41"/>
      <c r="AN324" s="41"/>
      <c r="AO324" s="41"/>
      <c r="AP324" s="41"/>
    </row>
    <row r="325" spans="1:46" ht="15" customHeight="1" x14ac:dyDescent="0.25">
      <c r="A325" s="38"/>
      <c r="B325" s="41"/>
      <c r="C325" s="41" t="s">
        <v>137</v>
      </c>
      <c r="D325" s="41"/>
      <c r="E325" s="41"/>
      <c r="F325" s="48"/>
      <c r="G325" s="49"/>
      <c r="H325" s="49"/>
      <c r="I325" s="49"/>
      <c r="J325" s="225"/>
      <c r="K325" s="226"/>
      <c r="L325" s="226"/>
      <c r="M325" s="226"/>
      <c r="N325" s="226"/>
      <c r="O325" s="226"/>
      <c r="P325" s="226"/>
      <c r="Q325" s="226"/>
      <c r="R325" s="226"/>
      <c r="S325" s="226"/>
      <c r="T325" s="226"/>
      <c r="U325" s="226"/>
      <c r="V325" s="226"/>
      <c r="W325" s="226"/>
      <c r="X325" s="226"/>
      <c r="Y325" s="226"/>
      <c r="Z325" s="226"/>
      <c r="AA325" s="226"/>
      <c r="AB325" s="226"/>
      <c r="AC325" s="226"/>
      <c r="AD325" s="226"/>
      <c r="AE325" s="226"/>
      <c r="AF325" s="226"/>
      <c r="AG325" s="226"/>
      <c r="AH325" s="226"/>
      <c r="AI325" s="226"/>
      <c r="AJ325" s="226"/>
      <c r="AK325" s="226"/>
      <c r="AL325" s="226"/>
      <c r="AM325" s="226"/>
      <c r="AN325" s="226"/>
      <c r="AO325" s="226"/>
      <c r="AP325" s="227"/>
    </row>
    <row r="326" spans="1:46" ht="15" customHeight="1" x14ac:dyDescent="0.25">
      <c r="A326" s="1"/>
    </row>
    <row r="327" spans="1:46" ht="15" customHeight="1" x14ac:dyDescent="0.25">
      <c r="A327" s="38">
        <v>32</v>
      </c>
      <c r="B327" s="328" t="s">
        <v>138</v>
      </c>
      <c r="C327" s="328"/>
      <c r="D327" s="328"/>
      <c r="E327" s="328"/>
      <c r="F327" s="328"/>
      <c r="G327" s="328"/>
      <c r="H327" s="328"/>
      <c r="I327" s="328"/>
      <c r="J327" s="328"/>
      <c r="K327" s="328"/>
      <c r="L327" s="328"/>
      <c r="M327" s="328"/>
      <c r="N327" s="328"/>
      <c r="O327" s="328"/>
      <c r="P327" s="328"/>
      <c r="Q327" s="328"/>
      <c r="R327" s="328"/>
      <c r="S327" s="328"/>
      <c r="T327" s="328"/>
      <c r="U327" s="328"/>
      <c r="V327" s="328"/>
      <c r="W327" s="328"/>
      <c r="X327" s="328"/>
      <c r="Y327" s="328"/>
      <c r="Z327" s="328"/>
      <c r="AA327" s="328"/>
      <c r="AB327" s="328"/>
      <c r="AC327" s="328"/>
      <c r="AD327" s="328"/>
      <c r="AE327" s="328"/>
      <c r="AF327" s="328"/>
      <c r="AG327" s="328"/>
      <c r="AH327" s="328"/>
      <c r="AI327" s="328"/>
      <c r="AJ327" s="328"/>
      <c r="AK327" s="328"/>
      <c r="AL327" s="328"/>
      <c r="AM327" s="328"/>
      <c r="AN327" s="328"/>
      <c r="AO327" s="328"/>
      <c r="AP327" s="328"/>
    </row>
    <row r="328" spans="1:46" ht="15" customHeight="1" x14ac:dyDescent="0.25">
      <c r="A328" s="38"/>
      <c r="B328" s="328"/>
      <c r="C328" s="328"/>
      <c r="D328" s="328"/>
      <c r="E328" s="328"/>
      <c r="F328" s="328"/>
      <c r="G328" s="328"/>
      <c r="H328" s="328"/>
      <c r="I328" s="328"/>
      <c r="J328" s="328"/>
      <c r="K328" s="328"/>
      <c r="L328" s="328"/>
      <c r="M328" s="328"/>
      <c r="N328" s="328"/>
      <c r="O328" s="328"/>
      <c r="P328" s="328"/>
      <c r="Q328" s="328"/>
      <c r="R328" s="328"/>
      <c r="S328" s="328"/>
      <c r="T328" s="328"/>
      <c r="U328" s="328"/>
      <c r="V328" s="328"/>
      <c r="W328" s="328"/>
      <c r="X328" s="328"/>
      <c r="Y328" s="328"/>
      <c r="Z328" s="328"/>
      <c r="AA328" s="328"/>
      <c r="AB328" s="328"/>
      <c r="AC328" s="328"/>
      <c r="AD328" s="328"/>
      <c r="AE328" s="328"/>
      <c r="AF328" s="328"/>
      <c r="AG328" s="328"/>
      <c r="AH328" s="328"/>
      <c r="AI328" s="328"/>
      <c r="AJ328" s="328"/>
      <c r="AK328" s="328"/>
      <c r="AL328" s="328"/>
      <c r="AM328" s="328"/>
      <c r="AN328" s="328"/>
      <c r="AO328" s="328"/>
      <c r="AP328" s="328"/>
    </row>
    <row r="329" spans="1:46" ht="2.25" customHeight="1" x14ac:dyDescent="0.25">
      <c r="A329" s="1"/>
    </row>
    <row r="330" spans="1:46" ht="15" customHeight="1" x14ac:dyDescent="0.25">
      <c r="A330" s="1"/>
      <c r="C330" s="96" t="s">
        <v>139</v>
      </c>
      <c r="D330" s="96"/>
      <c r="E330" s="96"/>
      <c r="F330" s="96"/>
      <c r="G330" s="96"/>
      <c r="H330" s="96"/>
      <c r="I330" s="96"/>
      <c r="J330" s="96"/>
      <c r="K330" s="96"/>
      <c r="L330" s="96"/>
      <c r="M330" s="96"/>
      <c r="N330" s="96"/>
      <c r="O330" s="96"/>
      <c r="P330" s="96"/>
      <c r="Q330" s="96"/>
      <c r="R330" s="96"/>
      <c r="S330" s="96"/>
      <c r="T330" s="96"/>
      <c r="U330" s="96"/>
      <c r="V330" s="96"/>
      <c r="W330" s="96"/>
      <c r="X330" s="96"/>
      <c r="Y330" s="96"/>
      <c r="Z330" s="96"/>
      <c r="AA330" s="96"/>
      <c r="AB330" s="96"/>
      <c r="AC330" s="96"/>
      <c r="AD330" s="96"/>
      <c r="AE330" s="96"/>
      <c r="AF330" s="96"/>
      <c r="AG330" s="96"/>
      <c r="AH330" s="96"/>
      <c r="AI330" s="96"/>
      <c r="AJ330" s="96"/>
      <c r="AK330" s="96"/>
      <c r="AL330" s="96"/>
      <c r="AM330" s="96"/>
      <c r="AN330" s="96"/>
      <c r="AO330" s="96"/>
      <c r="AP330" s="96"/>
    </row>
    <row r="331" spans="1:46" ht="2.25" customHeight="1" x14ac:dyDescent="0.25">
      <c r="A331" s="1"/>
    </row>
    <row r="332" spans="1:46" ht="15" customHeight="1" x14ac:dyDescent="0.25">
      <c r="A332" s="1"/>
      <c r="C332" s="96" t="s">
        <v>140</v>
      </c>
      <c r="D332" s="96"/>
      <c r="E332" s="96"/>
      <c r="F332" s="96"/>
      <c r="G332" s="96"/>
      <c r="H332" s="96"/>
      <c r="I332" s="96"/>
      <c r="J332" s="96"/>
      <c r="K332" s="96"/>
      <c r="L332" s="96"/>
      <c r="M332" s="96"/>
      <c r="N332" s="96"/>
      <c r="O332" s="96"/>
      <c r="P332" s="96"/>
      <c r="Q332" s="96"/>
      <c r="R332" s="96"/>
      <c r="S332" s="96"/>
      <c r="T332" s="96"/>
      <c r="U332" s="96"/>
      <c r="V332" s="96"/>
      <c r="W332" s="96"/>
      <c r="X332" s="96"/>
      <c r="Y332" s="96"/>
      <c r="Z332" s="96"/>
      <c r="AA332" s="96"/>
      <c r="AB332" s="96"/>
      <c r="AC332" s="96"/>
      <c r="AD332" s="96"/>
      <c r="AE332" s="96"/>
      <c r="AF332" s="96"/>
      <c r="AG332" s="96"/>
      <c r="AH332" s="96"/>
      <c r="AI332" s="96"/>
      <c r="AJ332" s="96"/>
      <c r="AK332" s="96"/>
      <c r="AL332" s="96"/>
      <c r="AM332" s="96"/>
      <c r="AN332" s="96"/>
      <c r="AO332" s="96"/>
      <c r="AP332" s="96"/>
    </row>
    <row r="333" spans="1:46" ht="15" customHeight="1" x14ac:dyDescent="0.25">
      <c r="A333" s="1"/>
    </row>
    <row r="334" spans="1:46" ht="15" customHeight="1" x14ac:dyDescent="0.25">
      <c r="A334" s="1">
        <v>33</v>
      </c>
      <c r="B334" s="322" t="s">
        <v>141</v>
      </c>
      <c r="C334" s="323"/>
      <c r="D334" s="323"/>
      <c r="E334" s="323"/>
      <c r="F334" s="323"/>
      <c r="G334" s="323"/>
      <c r="H334" s="323"/>
      <c r="I334" s="323"/>
      <c r="J334" s="323"/>
      <c r="K334" s="323"/>
      <c r="L334" s="323"/>
      <c r="M334" s="323"/>
      <c r="N334" s="323"/>
      <c r="O334" s="323"/>
      <c r="P334" s="323"/>
      <c r="Q334" s="323"/>
      <c r="R334" s="323"/>
      <c r="S334" s="323"/>
      <c r="T334" s="323"/>
      <c r="U334" s="323"/>
      <c r="V334" s="323"/>
      <c r="W334" s="323"/>
      <c r="X334" s="323"/>
      <c r="Y334" s="323"/>
      <c r="Z334" s="323"/>
      <c r="AA334" s="323"/>
      <c r="AB334" s="323"/>
      <c r="AC334" s="323"/>
      <c r="AD334" s="323"/>
      <c r="AE334" s="323"/>
      <c r="AF334" s="323"/>
      <c r="AG334" s="323"/>
      <c r="AH334" s="323"/>
      <c r="AI334" s="323"/>
      <c r="AJ334" s="323"/>
      <c r="AK334" s="323"/>
      <c r="AL334" s="323"/>
      <c r="AM334" s="323"/>
      <c r="AN334" s="323"/>
      <c r="AO334" s="323"/>
      <c r="AP334" s="323"/>
    </row>
    <row r="335" spans="1:46" ht="15" customHeight="1" x14ac:dyDescent="0.25">
      <c r="A335" s="1"/>
      <c r="B335" s="192"/>
      <c r="C335" s="193"/>
      <c r="D335" s="193"/>
      <c r="E335" s="194"/>
      <c r="G335" s="10" t="s">
        <v>142</v>
      </c>
      <c r="AQ335" s="20"/>
      <c r="AR335" s="20"/>
      <c r="AS335" s="20"/>
      <c r="AT335" s="20"/>
    </row>
    <row r="336" spans="1:46" ht="15" customHeight="1" x14ac:dyDescent="0.25">
      <c r="A336" s="1"/>
      <c r="B336" s="45"/>
      <c r="C336" s="45"/>
      <c r="D336" s="45"/>
      <c r="E336" s="45"/>
      <c r="AQ336" s="20"/>
      <c r="AR336" s="20"/>
      <c r="AS336" s="20"/>
      <c r="AT336" s="20"/>
    </row>
    <row r="337" spans="1:46" ht="15" customHeight="1" x14ac:dyDescent="0.25">
      <c r="A337" s="1">
        <v>34</v>
      </c>
      <c r="B337" s="228" t="s">
        <v>143</v>
      </c>
      <c r="C337" s="228"/>
      <c r="D337" s="228"/>
      <c r="E337" s="228"/>
      <c r="F337" s="228"/>
      <c r="G337" s="228"/>
      <c r="H337" s="228"/>
      <c r="I337" s="228"/>
      <c r="J337" s="228"/>
      <c r="K337" s="228"/>
      <c r="L337" s="228"/>
      <c r="M337" s="228"/>
      <c r="N337" s="228"/>
      <c r="O337" s="228"/>
      <c r="P337" s="228"/>
      <c r="Q337" s="228"/>
      <c r="R337" s="228"/>
      <c r="S337" s="228"/>
      <c r="T337" s="228"/>
      <c r="U337" s="228"/>
      <c r="V337" s="228"/>
      <c r="W337" s="228"/>
      <c r="X337" s="228"/>
      <c r="Y337" s="228"/>
      <c r="Z337" s="228"/>
      <c r="AA337" s="228"/>
      <c r="AB337" s="228"/>
      <c r="AC337" s="228"/>
      <c r="AD337" s="228"/>
      <c r="AE337" s="228"/>
      <c r="AF337" s="228"/>
      <c r="AG337" s="228"/>
      <c r="AH337" s="228"/>
      <c r="AI337" s="228"/>
      <c r="AJ337" s="228"/>
      <c r="AK337" s="228"/>
      <c r="AL337" s="228"/>
      <c r="AM337" s="228"/>
      <c r="AN337" s="228"/>
      <c r="AO337" s="228"/>
      <c r="AP337" s="228"/>
      <c r="AQ337" s="20"/>
      <c r="AR337" s="20"/>
      <c r="AS337" s="20"/>
      <c r="AT337" s="20"/>
    </row>
    <row r="338" spans="1:46" ht="30" customHeight="1" x14ac:dyDescent="0.25">
      <c r="A338" s="1"/>
      <c r="B338" s="324" t="s">
        <v>144</v>
      </c>
      <c r="C338" s="255"/>
      <c r="D338" s="255"/>
      <c r="E338" s="255"/>
      <c r="F338" s="255"/>
      <c r="G338" s="255"/>
      <c r="H338" s="255"/>
      <c r="I338" s="255"/>
      <c r="J338" s="255"/>
      <c r="K338" s="255"/>
      <c r="L338" s="255"/>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0"/>
      <c r="AR338" s="20"/>
      <c r="AS338" s="20"/>
      <c r="AT338" s="20"/>
    </row>
    <row r="339" spans="1:46" ht="15" customHeight="1" x14ac:dyDescent="0.25">
      <c r="A339" s="1"/>
      <c r="B339" s="46"/>
      <c r="C339" s="46"/>
      <c r="D339" s="46"/>
      <c r="E339" s="46"/>
      <c r="F339" s="46"/>
      <c r="G339" s="46"/>
      <c r="H339" s="46"/>
      <c r="I339" s="46"/>
      <c r="J339" s="46"/>
      <c r="K339" s="46"/>
      <c r="L339" s="46"/>
      <c r="M339" s="46"/>
      <c r="N339" s="46"/>
      <c r="O339" s="46"/>
      <c r="P339" s="46"/>
      <c r="Q339" s="46"/>
      <c r="R339" s="46"/>
      <c r="S339" s="46"/>
      <c r="T339" s="46"/>
      <c r="U339" s="46"/>
      <c r="V339" s="46"/>
      <c r="W339" s="46"/>
      <c r="X339" s="46"/>
      <c r="Y339" s="46"/>
      <c r="Z339" s="46"/>
      <c r="AA339" s="46"/>
      <c r="AB339" s="46"/>
      <c r="AC339" s="46"/>
      <c r="AD339" s="46"/>
      <c r="AE339" s="46"/>
      <c r="AF339" s="46"/>
      <c r="AG339" s="46"/>
      <c r="AH339" s="46"/>
      <c r="AI339" s="46"/>
      <c r="AJ339" s="46"/>
      <c r="AK339" s="46"/>
      <c r="AL339" s="46"/>
      <c r="AM339" s="46"/>
      <c r="AN339" s="46"/>
      <c r="AO339" s="46"/>
      <c r="AP339" s="46"/>
      <c r="AQ339" s="20"/>
      <c r="AR339" s="20"/>
      <c r="AS339" s="20"/>
      <c r="AT339" s="20"/>
    </row>
    <row r="340" spans="1:46" ht="15" customHeight="1" x14ac:dyDescent="0.25">
      <c r="A340" s="1"/>
      <c r="B340" s="254"/>
      <c r="C340" s="254"/>
      <c r="D340" s="254"/>
      <c r="E340" s="254"/>
      <c r="F340" s="46"/>
      <c r="G340" s="45" t="s">
        <v>145</v>
      </c>
      <c r="H340" s="45"/>
      <c r="I340" s="45"/>
      <c r="J340" s="46"/>
      <c r="K340" s="46"/>
      <c r="L340" s="46"/>
      <c r="M340" s="46"/>
      <c r="N340" s="46"/>
      <c r="O340" s="46"/>
      <c r="P340" s="46"/>
      <c r="Q340" s="46"/>
      <c r="R340" s="46"/>
      <c r="S340" s="46"/>
      <c r="T340" s="46"/>
      <c r="U340" s="46"/>
      <c r="V340" s="46"/>
      <c r="W340" s="46"/>
      <c r="X340" s="46"/>
      <c r="Y340" s="46"/>
      <c r="Z340" s="46"/>
      <c r="AA340" s="46"/>
      <c r="AB340" s="46"/>
      <c r="AC340" s="46"/>
      <c r="AD340" s="46"/>
      <c r="AE340" s="46"/>
      <c r="AF340" s="46"/>
      <c r="AG340" s="46"/>
      <c r="AH340" s="46"/>
      <c r="AI340" s="46"/>
      <c r="AJ340" s="46"/>
      <c r="AK340" s="46"/>
      <c r="AL340" s="46"/>
      <c r="AM340" s="46"/>
      <c r="AN340" s="46"/>
      <c r="AO340" s="46"/>
      <c r="AP340" s="46"/>
      <c r="AQ340" s="20"/>
      <c r="AR340" s="20"/>
      <c r="AS340" s="20"/>
      <c r="AT340" s="20"/>
    </row>
    <row r="341" spans="1:46" ht="15" customHeight="1" x14ac:dyDescent="0.25">
      <c r="A341" s="1"/>
      <c r="B341" s="46"/>
      <c r="C341" s="46"/>
      <c r="D341" s="46"/>
      <c r="E341" s="46"/>
      <c r="F341" s="46"/>
      <c r="G341" s="45"/>
      <c r="H341" s="45"/>
      <c r="I341" s="45"/>
      <c r="J341" s="46"/>
      <c r="K341" s="46"/>
      <c r="L341" s="46"/>
      <c r="M341" s="46"/>
      <c r="N341" s="46"/>
      <c r="O341" s="46"/>
      <c r="P341" s="46"/>
      <c r="Q341" s="46"/>
      <c r="R341" s="46"/>
      <c r="S341" s="46"/>
      <c r="T341" s="46"/>
      <c r="U341" s="46"/>
      <c r="V341" s="46"/>
      <c r="W341" s="46"/>
      <c r="X341" s="46"/>
      <c r="Y341" s="46"/>
      <c r="Z341" s="46"/>
      <c r="AA341" s="46"/>
      <c r="AB341" s="46"/>
      <c r="AC341" s="46"/>
      <c r="AD341" s="46"/>
      <c r="AE341" s="46"/>
      <c r="AF341" s="46"/>
      <c r="AG341" s="46"/>
      <c r="AH341" s="46"/>
      <c r="AI341" s="46"/>
      <c r="AJ341" s="46"/>
      <c r="AK341" s="46"/>
      <c r="AL341" s="46"/>
      <c r="AM341" s="46"/>
      <c r="AN341" s="46"/>
      <c r="AO341" s="46"/>
      <c r="AP341" s="46"/>
      <c r="AQ341" s="20"/>
      <c r="AR341" s="20"/>
      <c r="AS341" s="20"/>
      <c r="AT341" s="20"/>
    </row>
    <row r="342" spans="1:46" ht="15" customHeight="1" x14ac:dyDescent="0.25">
      <c r="A342" s="1"/>
      <c r="B342" s="97" t="s">
        <v>146</v>
      </c>
      <c r="C342" s="97"/>
      <c r="D342" s="97"/>
      <c r="E342" s="97"/>
      <c r="F342" s="97"/>
      <c r="G342" s="97"/>
      <c r="H342" s="97"/>
      <c r="I342" s="97"/>
      <c r="J342" s="97"/>
      <c r="K342" s="97"/>
      <c r="L342" s="97"/>
      <c r="M342" s="97"/>
      <c r="N342" s="97"/>
      <c r="O342" s="97"/>
      <c r="P342" s="97"/>
      <c r="Q342" s="97"/>
      <c r="R342" s="97"/>
      <c r="S342" s="97"/>
      <c r="T342" s="97"/>
      <c r="U342" s="97"/>
      <c r="V342" s="97"/>
      <c r="W342" s="97"/>
      <c r="X342" s="97"/>
      <c r="Y342" s="97"/>
      <c r="Z342" s="97"/>
      <c r="AA342" s="97"/>
      <c r="AB342" s="97"/>
      <c r="AC342" s="97"/>
      <c r="AD342" s="97"/>
      <c r="AE342" s="97"/>
      <c r="AF342" s="97"/>
      <c r="AG342" s="97"/>
      <c r="AH342" s="97"/>
      <c r="AI342" s="97"/>
      <c r="AJ342" s="97"/>
      <c r="AK342" s="97"/>
      <c r="AL342" s="97"/>
      <c r="AM342" s="97"/>
      <c r="AN342" s="97"/>
      <c r="AO342" s="97"/>
      <c r="AP342" s="98"/>
    </row>
    <row r="343" spans="1:46" ht="15" customHeight="1" x14ac:dyDescent="0.25">
      <c r="A343" s="1"/>
      <c r="B343" s="50"/>
      <c r="C343" s="50"/>
      <c r="D343" s="50"/>
      <c r="E343" s="50"/>
      <c r="F343" s="50"/>
      <c r="G343" s="50"/>
      <c r="H343" s="50"/>
      <c r="I343" s="50"/>
      <c r="J343" s="50"/>
      <c r="K343" s="50"/>
      <c r="L343" s="50"/>
      <c r="M343" s="50"/>
      <c r="N343" s="50"/>
      <c r="O343" s="50"/>
      <c r="P343" s="50"/>
      <c r="Q343" s="50"/>
      <c r="R343" s="50"/>
      <c r="S343" s="50"/>
      <c r="T343" s="50"/>
      <c r="U343" s="50"/>
      <c r="V343" s="50"/>
      <c r="W343" s="50"/>
      <c r="X343" s="50"/>
      <c r="Y343" s="50"/>
      <c r="Z343" s="50"/>
      <c r="AA343" s="50"/>
      <c r="AB343" s="50"/>
      <c r="AC343" s="50"/>
      <c r="AD343" s="50"/>
      <c r="AE343" s="50"/>
      <c r="AF343" s="50"/>
      <c r="AG343" s="50"/>
      <c r="AH343" s="50"/>
      <c r="AI343" s="50"/>
      <c r="AJ343" s="50"/>
      <c r="AK343" s="50"/>
      <c r="AL343" s="50"/>
      <c r="AM343" s="50"/>
      <c r="AN343" s="50"/>
      <c r="AO343" s="50"/>
      <c r="AP343" s="19"/>
    </row>
    <row r="344" spans="1:46" ht="15" customHeight="1" x14ac:dyDescent="0.25">
      <c r="A344" s="1">
        <v>35</v>
      </c>
      <c r="B344" s="229" t="s">
        <v>147</v>
      </c>
      <c r="C344" s="230"/>
      <c r="D344" s="230"/>
      <c r="E344" s="230"/>
      <c r="F344" s="230"/>
      <c r="G344" s="230"/>
      <c r="H344" s="230"/>
      <c r="I344" s="230"/>
      <c r="J344" s="230"/>
      <c r="K344" s="230"/>
      <c r="L344" s="230"/>
      <c r="M344" s="230"/>
      <c r="N344" s="230"/>
      <c r="O344" s="230"/>
      <c r="P344" s="230"/>
      <c r="Q344" s="230"/>
      <c r="R344" s="230"/>
      <c r="S344" s="230"/>
      <c r="T344" s="230"/>
      <c r="U344" s="230"/>
      <c r="V344" s="230"/>
      <c r="W344" s="230"/>
      <c r="X344" s="230"/>
      <c r="Y344" s="230"/>
      <c r="Z344" s="230"/>
      <c r="AA344" s="230"/>
      <c r="AB344" s="230"/>
      <c r="AC344" s="230"/>
      <c r="AD344" s="230"/>
      <c r="AE344" s="230"/>
      <c r="AF344" s="230"/>
      <c r="AG344" s="230"/>
      <c r="AH344" s="230"/>
      <c r="AI344" s="230"/>
      <c r="AJ344" s="230"/>
      <c r="AK344" s="230"/>
      <c r="AL344" s="230"/>
      <c r="AM344" s="230"/>
      <c r="AN344" s="230"/>
      <c r="AO344" s="230"/>
      <c r="AP344" s="230"/>
      <c r="AQ344" s="230"/>
      <c r="AR344" s="230"/>
    </row>
    <row r="345" spans="1:46" ht="15" customHeight="1" x14ac:dyDescent="0.25">
      <c r="A345" s="1"/>
      <c r="B345" s="50"/>
      <c r="C345" s="50"/>
      <c r="D345" s="50"/>
      <c r="E345" s="50"/>
      <c r="F345" s="50"/>
      <c r="G345" s="50"/>
      <c r="H345" s="50"/>
      <c r="I345" s="50"/>
      <c r="J345" s="50"/>
      <c r="K345" s="50"/>
      <c r="L345" s="50"/>
      <c r="M345" s="50"/>
      <c r="N345" s="50"/>
      <c r="O345" s="50"/>
      <c r="P345" s="50"/>
      <c r="Q345" s="50"/>
      <c r="R345" s="50"/>
      <c r="S345" s="50"/>
      <c r="T345" s="50"/>
      <c r="U345" s="50"/>
      <c r="V345" s="50"/>
      <c r="W345" s="50"/>
      <c r="X345" s="50"/>
      <c r="Y345" s="50"/>
      <c r="Z345" s="50"/>
      <c r="AA345" s="50"/>
      <c r="AB345" s="50"/>
      <c r="AC345" s="50"/>
      <c r="AD345" s="50"/>
      <c r="AE345" s="50"/>
      <c r="AF345" s="50"/>
      <c r="AG345" s="50"/>
      <c r="AH345" s="50"/>
      <c r="AI345" s="50"/>
      <c r="AJ345" s="50"/>
      <c r="AK345" s="50"/>
      <c r="AL345" s="50"/>
      <c r="AM345" s="50"/>
      <c r="AN345" s="50"/>
      <c r="AO345" s="50"/>
      <c r="AP345" s="19"/>
    </row>
    <row r="346" spans="1:46" ht="15" customHeight="1" x14ac:dyDescent="0.25">
      <c r="A346" s="1">
        <v>36</v>
      </c>
      <c r="B346" s="224" t="s">
        <v>148</v>
      </c>
      <c r="C346" s="224"/>
      <c r="D346" s="224"/>
      <c r="E346" s="224"/>
      <c r="F346" s="224"/>
      <c r="G346" s="224"/>
      <c r="H346" s="224"/>
      <c r="I346" s="224"/>
      <c r="J346" s="224"/>
      <c r="K346" s="224"/>
      <c r="L346" s="224"/>
      <c r="M346" s="224"/>
      <c r="N346" s="224"/>
      <c r="O346" s="224"/>
      <c r="P346" s="224"/>
      <c r="Q346" s="224"/>
      <c r="R346" s="224"/>
      <c r="S346" s="224"/>
      <c r="T346" s="224"/>
      <c r="U346" s="224"/>
      <c r="V346" s="224"/>
      <c r="W346" s="224"/>
      <c r="X346" s="224"/>
      <c r="Y346" s="224"/>
      <c r="Z346" s="224"/>
      <c r="AA346" s="224"/>
      <c r="AB346" s="224"/>
      <c r="AC346" s="224"/>
      <c r="AD346" s="224"/>
      <c r="AE346" s="224"/>
      <c r="AF346" s="224"/>
      <c r="AG346" s="224"/>
      <c r="AH346" s="224"/>
      <c r="AI346" s="224"/>
      <c r="AJ346" s="224"/>
      <c r="AK346" s="224"/>
      <c r="AL346" s="224"/>
      <c r="AM346" s="224"/>
      <c r="AN346" s="224"/>
      <c r="AO346" s="224"/>
      <c r="AP346" s="224"/>
    </row>
    <row r="347" spans="1:46" ht="2.25" customHeight="1" x14ac:dyDescent="0.25">
      <c r="A347" s="1"/>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row>
    <row r="348" spans="1:46" ht="15" customHeight="1" x14ac:dyDescent="0.25">
      <c r="A348" s="1"/>
      <c r="B348" s="222" t="s">
        <v>149</v>
      </c>
      <c r="C348" s="222"/>
      <c r="D348" s="222"/>
      <c r="E348" s="222"/>
      <c r="F348" s="222"/>
      <c r="G348" s="222"/>
      <c r="H348" s="222"/>
      <c r="I348" s="222"/>
      <c r="J348" s="222"/>
      <c r="K348" s="222"/>
      <c r="L348" s="222"/>
      <c r="M348" s="222"/>
      <c r="N348" s="222"/>
      <c r="O348" s="222"/>
      <c r="P348" s="222"/>
      <c r="Q348" s="222"/>
      <c r="R348" s="222"/>
      <c r="S348" s="222"/>
      <c r="T348" s="222"/>
      <c r="U348" s="222"/>
      <c r="V348" s="222"/>
      <c r="W348" s="222"/>
      <c r="X348" s="222"/>
      <c r="Y348" s="222"/>
      <c r="Z348" s="222"/>
      <c r="AA348" s="222"/>
      <c r="AB348" s="222"/>
      <c r="AC348" s="222"/>
      <c r="AD348" s="222"/>
      <c r="AE348" s="222"/>
      <c r="AF348" s="222"/>
      <c r="AG348" s="222"/>
      <c r="AH348" s="222"/>
      <c r="AI348" s="222"/>
      <c r="AJ348" s="222"/>
      <c r="AK348" s="222"/>
      <c r="AL348" s="222"/>
      <c r="AM348" s="222"/>
      <c r="AN348" s="222"/>
      <c r="AO348" s="222"/>
      <c r="AP348" s="222"/>
    </row>
    <row r="349" spans="1:46" ht="2.25" customHeight="1" x14ac:dyDescent="0.25">
      <c r="A349" s="1"/>
      <c r="B349" s="51"/>
      <c r="C349" s="51"/>
      <c r="D349" s="51"/>
      <c r="E349" s="51"/>
      <c r="F349" s="51"/>
      <c r="G349" s="51"/>
      <c r="H349" s="51"/>
      <c r="I349" s="51"/>
      <c r="J349" s="51"/>
      <c r="K349" s="51"/>
      <c r="L349" s="51"/>
      <c r="M349" s="51"/>
      <c r="N349" s="51"/>
      <c r="O349" s="51"/>
      <c r="P349" s="51"/>
      <c r="Q349" s="51"/>
      <c r="R349" s="51"/>
      <c r="S349" s="51"/>
      <c r="T349" s="51"/>
      <c r="U349" s="51"/>
      <c r="V349" s="51"/>
      <c r="W349" s="51"/>
      <c r="X349" s="51"/>
      <c r="Y349" s="51"/>
      <c r="Z349" s="51"/>
      <c r="AA349" s="51"/>
      <c r="AB349" s="51"/>
      <c r="AC349" s="51"/>
      <c r="AD349" s="51"/>
      <c r="AE349" s="51"/>
      <c r="AF349" s="51"/>
      <c r="AG349" s="51"/>
      <c r="AH349" s="51"/>
      <c r="AI349" s="51"/>
      <c r="AJ349" s="51"/>
      <c r="AK349" s="51"/>
      <c r="AL349" s="51"/>
      <c r="AM349" s="51"/>
      <c r="AN349" s="51"/>
      <c r="AO349" s="51"/>
      <c r="AP349" s="51"/>
    </row>
    <row r="350" spans="1:46" ht="15" customHeight="1" x14ac:dyDescent="0.25">
      <c r="A350" s="1"/>
      <c r="B350" s="223"/>
      <c r="C350" s="223"/>
      <c r="D350" s="223"/>
      <c r="E350" s="223"/>
      <c r="F350" s="223"/>
      <c r="G350" s="223"/>
      <c r="H350" s="223"/>
      <c r="I350" s="223"/>
      <c r="J350" s="223"/>
      <c r="K350" s="223"/>
      <c r="L350" s="223"/>
      <c r="M350" s="223"/>
      <c r="N350" s="223"/>
      <c r="O350" s="223"/>
      <c r="P350" s="223"/>
      <c r="Q350" s="223"/>
      <c r="R350" s="223"/>
      <c r="S350" s="223"/>
      <c r="T350" s="223"/>
      <c r="U350" s="223"/>
      <c r="V350" s="223"/>
      <c r="W350" s="223"/>
      <c r="X350" s="223"/>
      <c r="Y350" s="223"/>
      <c r="Z350" s="223"/>
      <c r="AA350" s="223"/>
      <c r="AB350" s="223"/>
      <c r="AC350" s="223"/>
      <c r="AD350" s="223"/>
      <c r="AE350" s="223"/>
      <c r="AF350" s="223"/>
      <c r="AG350" s="223"/>
      <c r="AH350" s="223"/>
      <c r="AI350" s="223"/>
      <c r="AJ350" s="223"/>
      <c r="AK350" s="223"/>
      <c r="AL350" s="223"/>
      <c r="AM350" s="223"/>
      <c r="AN350" s="223"/>
      <c r="AO350" s="223"/>
      <c r="AP350" s="223"/>
    </row>
    <row r="351" spans="1:46" ht="15" customHeight="1" x14ac:dyDescent="0.25">
      <c r="A351" s="1"/>
      <c r="B351" s="223"/>
      <c r="C351" s="223"/>
      <c r="D351" s="223"/>
      <c r="E351" s="223"/>
      <c r="F351" s="223"/>
      <c r="G351" s="223"/>
      <c r="H351" s="223"/>
      <c r="I351" s="223"/>
      <c r="J351" s="223"/>
      <c r="K351" s="223"/>
      <c r="L351" s="223"/>
      <c r="M351" s="223"/>
      <c r="N351" s="223"/>
      <c r="O351" s="223"/>
      <c r="P351" s="223"/>
      <c r="Q351" s="223"/>
      <c r="R351" s="223"/>
      <c r="S351" s="223"/>
      <c r="T351" s="223"/>
      <c r="U351" s="223"/>
      <c r="V351" s="223"/>
      <c r="W351" s="223"/>
      <c r="X351" s="223"/>
      <c r="Y351" s="223"/>
      <c r="Z351" s="223"/>
      <c r="AA351" s="223"/>
      <c r="AB351" s="223"/>
      <c r="AC351" s="223"/>
      <c r="AD351" s="223"/>
      <c r="AE351" s="223"/>
      <c r="AF351" s="223"/>
      <c r="AG351" s="223"/>
      <c r="AH351" s="223"/>
      <c r="AI351" s="223"/>
      <c r="AJ351" s="223"/>
      <c r="AK351" s="223"/>
      <c r="AL351" s="223"/>
      <c r="AM351" s="223"/>
      <c r="AN351" s="223"/>
      <c r="AO351" s="223"/>
      <c r="AP351" s="223"/>
    </row>
    <row r="352" spans="1:46" ht="15" customHeight="1" x14ac:dyDescent="0.25">
      <c r="A352" s="1"/>
      <c r="B352" s="223"/>
      <c r="C352" s="223"/>
      <c r="D352" s="223"/>
      <c r="E352" s="223"/>
      <c r="F352" s="223"/>
      <c r="G352" s="223"/>
      <c r="H352" s="223"/>
      <c r="I352" s="223"/>
      <c r="J352" s="223"/>
      <c r="K352" s="223"/>
      <c r="L352" s="223"/>
      <c r="M352" s="223"/>
      <c r="N352" s="223"/>
      <c r="O352" s="223"/>
      <c r="P352" s="223"/>
      <c r="Q352" s="223"/>
      <c r="R352" s="223"/>
      <c r="S352" s="223"/>
      <c r="T352" s="223"/>
      <c r="U352" s="223"/>
      <c r="V352" s="223"/>
      <c r="W352" s="223"/>
      <c r="X352" s="223"/>
      <c r="Y352" s="223"/>
      <c r="Z352" s="223"/>
      <c r="AA352" s="223"/>
      <c r="AB352" s="223"/>
      <c r="AC352" s="223"/>
      <c r="AD352" s="223"/>
      <c r="AE352" s="223"/>
      <c r="AF352" s="223"/>
      <c r="AG352" s="223"/>
      <c r="AH352" s="223"/>
      <c r="AI352" s="223"/>
      <c r="AJ352" s="223"/>
      <c r="AK352" s="223"/>
      <c r="AL352" s="223"/>
      <c r="AM352" s="223"/>
      <c r="AN352" s="223"/>
      <c r="AO352" s="223"/>
      <c r="AP352" s="223"/>
    </row>
    <row r="353" spans="1:42" ht="15" customHeight="1" x14ac:dyDescent="0.25">
      <c r="A353" s="1"/>
      <c r="B353" s="223"/>
      <c r="C353" s="223"/>
      <c r="D353" s="223"/>
      <c r="E353" s="223"/>
      <c r="F353" s="223"/>
      <c r="G353" s="223"/>
      <c r="H353" s="223"/>
      <c r="I353" s="223"/>
      <c r="J353" s="223"/>
      <c r="K353" s="223"/>
      <c r="L353" s="223"/>
      <c r="M353" s="223"/>
      <c r="N353" s="223"/>
      <c r="O353" s="223"/>
      <c r="P353" s="223"/>
      <c r="Q353" s="223"/>
      <c r="R353" s="223"/>
      <c r="S353" s="223"/>
      <c r="T353" s="223"/>
      <c r="U353" s="223"/>
      <c r="V353" s="223"/>
      <c r="W353" s="223"/>
      <c r="X353" s="223"/>
      <c r="Y353" s="223"/>
      <c r="Z353" s="223"/>
      <c r="AA353" s="223"/>
      <c r="AB353" s="223"/>
      <c r="AC353" s="223"/>
      <c r="AD353" s="223"/>
      <c r="AE353" s="223"/>
      <c r="AF353" s="223"/>
      <c r="AG353" s="223"/>
      <c r="AH353" s="223"/>
      <c r="AI353" s="223"/>
      <c r="AJ353" s="223"/>
      <c r="AK353" s="223"/>
      <c r="AL353" s="223"/>
      <c r="AM353" s="223"/>
      <c r="AN353" s="223"/>
      <c r="AO353" s="223"/>
      <c r="AP353" s="223"/>
    </row>
    <row r="354" spans="1:42" ht="15" customHeight="1" x14ac:dyDescent="0.25">
      <c r="A354" s="1"/>
      <c r="B354" s="223"/>
      <c r="C354" s="223"/>
      <c r="D354" s="223"/>
      <c r="E354" s="223"/>
      <c r="F354" s="223"/>
      <c r="G354" s="223"/>
      <c r="H354" s="223"/>
      <c r="I354" s="223"/>
      <c r="J354" s="223"/>
      <c r="K354" s="223"/>
      <c r="L354" s="223"/>
      <c r="M354" s="223"/>
      <c r="N354" s="223"/>
      <c r="O354" s="223"/>
      <c r="P354" s="223"/>
      <c r="Q354" s="223"/>
      <c r="R354" s="223"/>
      <c r="S354" s="223"/>
      <c r="T354" s="223"/>
      <c r="U354" s="223"/>
      <c r="V354" s="223"/>
      <c r="W354" s="223"/>
      <c r="X354" s="223"/>
      <c r="Y354" s="223"/>
      <c r="Z354" s="223"/>
      <c r="AA354" s="223"/>
      <c r="AB354" s="223"/>
      <c r="AC354" s="223"/>
      <c r="AD354" s="223"/>
      <c r="AE354" s="223"/>
      <c r="AF354" s="223"/>
      <c r="AG354" s="223"/>
      <c r="AH354" s="223"/>
      <c r="AI354" s="223"/>
      <c r="AJ354" s="223"/>
      <c r="AK354" s="223"/>
      <c r="AL354" s="223"/>
      <c r="AM354" s="223"/>
      <c r="AN354" s="223"/>
      <c r="AO354" s="223"/>
      <c r="AP354" s="223"/>
    </row>
    <row r="355" spans="1:42" ht="15" customHeight="1" x14ac:dyDescent="0.25">
      <c r="A355" s="1"/>
      <c r="B355" s="223"/>
      <c r="C355" s="223"/>
      <c r="D355" s="223"/>
      <c r="E355" s="223"/>
      <c r="F355" s="223"/>
      <c r="G355" s="223"/>
      <c r="H355" s="223"/>
      <c r="I355" s="223"/>
      <c r="J355" s="223"/>
      <c r="K355" s="223"/>
      <c r="L355" s="223"/>
      <c r="M355" s="223"/>
      <c r="N355" s="223"/>
      <c r="O355" s="223"/>
      <c r="P355" s="223"/>
      <c r="Q355" s="223"/>
      <c r="R355" s="223"/>
      <c r="S355" s="223"/>
      <c r="T355" s="223"/>
      <c r="U355" s="223"/>
      <c r="V355" s="223"/>
      <c r="W355" s="223"/>
      <c r="X355" s="223"/>
      <c r="Y355" s="223"/>
      <c r="Z355" s="223"/>
      <c r="AA355" s="223"/>
      <c r="AB355" s="223"/>
      <c r="AC355" s="223"/>
      <c r="AD355" s="223"/>
      <c r="AE355" s="223"/>
      <c r="AF355" s="223"/>
      <c r="AG355" s="223"/>
      <c r="AH355" s="223"/>
      <c r="AI355" s="223"/>
      <c r="AJ355" s="223"/>
      <c r="AK355" s="223"/>
      <c r="AL355" s="223"/>
      <c r="AM355" s="223"/>
      <c r="AN355" s="223"/>
      <c r="AO355" s="223"/>
      <c r="AP355" s="223"/>
    </row>
    <row r="356" spans="1:42" ht="15" customHeight="1" x14ac:dyDescent="0.25">
      <c r="A356" s="1"/>
      <c r="B356" s="223"/>
      <c r="C356" s="223"/>
      <c r="D356" s="223"/>
      <c r="E356" s="223"/>
      <c r="F356" s="223"/>
      <c r="G356" s="223"/>
      <c r="H356" s="223"/>
      <c r="I356" s="223"/>
      <c r="J356" s="223"/>
      <c r="K356" s="223"/>
      <c r="L356" s="223"/>
      <c r="M356" s="223"/>
      <c r="N356" s="223"/>
      <c r="O356" s="223"/>
      <c r="P356" s="223"/>
      <c r="Q356" s="223"/>
      <c r="R356" s="223"/>
      <c r="S356" s="223"/>
      <c r="T356" s="223"/>
      <c r="U356" s="223"/>
      <c r="V356" s="223"/>
      <c r="W356" s="223"/>
      <c r="X356" s="223"/>
      <c r="Y356" s="223"/>
      <c r="Z356" s="223"/>
      <c r="AA356" s="223"/>
      <c r="AB356" s="223"/>
      <c r="AC356" s="223"/>
      <c r="AD356" s="223"/>
      <c r="AE356" s="223"/>
      <c r="AF356" s="223"/>
      <c r="AG356" s="223"/>
      <c r="AH356" s="223"/>
      <c r="AI356" s="223"/>
      <c r="AJ356" s="223"/>
      <c r="AK356" s="223"/>
      <c r="AL356" s="223"/>
      <c r="AM356" s="223"/>
      <c r="AN356" s="223"/>
      <c r="AO356" s="223"/>
      <c r="AP356" s="223"/>
    </row>
    <row r="357" spans="1:42" ht="15" customHeight="1" x14ac:dyDescent="0.25">
      <c r="A357" s="1"/>
      <c r="B357" s="223"/>
      <c r="C357" s="223"/>
      <c r="D357" s="223"/>
      <c r="E357" s="223"/>
      <c r="F357" s="223"/>
      <c r="G357" s="223"/>
      <c r="H357" s="223"/>
      <c r="I357" s="223"/>
      <c r="J357" s="223"/>
      <c r="K357" s="223"/>
      <c r="L357" s="223"/>
      <c r="M357" s="223"/>
      <c r="N357" s="223"/>
      <c r="O357" s="223"/>
      <c r="P357" s="223"/>
      <c r="Q357" s="223"/>
      <c r="R357" s="223"/>
      <c r="S357" s="223"/>
      <c r="T357" s="223"/>
      <c r="U357" s="223"/>
      <c r="V357" s="223"/>
      <c r="W357" s="223"/>
      <c r="X357" s="223"/>
      <c r="Y357" s="223"/>
      <c r="Z357" s="223"/>
      <c r="AA357" s="223"/>
      <c r="AB357" s="223"/>
      <c r="AC357" s="223"/>
      <c r="AD357" s="223"/>
      <c r="AE357" s="223"/>
      <c r="AF357" s="223"/>
      <c r="AG357" s="223"/>
      <c r="AH357" s="223"/>
      <c r="AI357" s="223"/>
      <c r="AJ357" s="223"/>
      <c r="AK357" s="223"/>
      <c r="AL357" s="223"/>
      <c r="AM357" s="223"/>
      <c r="AN357" s="223"/>
      <c r="AO357" s="223"/>
      <c r="AP357" s="223"/>
    </row>
    <row r="358" spans="1:42" ht="15" customHeight="1" x14ac:dyDescent="0.25">
      <c r="A358" s="1"/>
      <c r="B358" s="223"/>
      <c r="C358" s="223"/>
      <c r="D358" s="223"/>
      <c r="E358" s="223"/>
      <c r="F358" s="223"/>
      <c r="G358" s="223"/>
      <c r="H358" s="223"/>
      <c r="I358" s="223"/>
      <c r="J358" s="223"/>
      <c r="K358" s="223"/>
      <c r="L358" s="223"/>
      <c r="M358" s="223"/>
      <c r="N358" s="223"/>
      <c r="O358" s="223"/>
      <c r="P358" s="223"/>
      <c r="Q358" s="223"/>
      <c r="R358" s="223"/>
      <c r="S358" s="223"/>
      <c r="T358" s="223"/>
      <c r="U358" s="223"/>
      <c r="V358" s="223"/>
      <c r="W358" s="223"/>
      <c r="X358" s="223"/>
      <c r="Y358" s="223"/>
      <c r="Z358" s="223"/>
      <c r="AA358" s="223"/>
      <c r="AB358" s="223"/>
      <c r="AC358" s="223"/>
      <c r="AD358" s="223"/>
      <c r="AE358" s="223"/>
      <c r="AF358" s="223"/>
      <c r="AG358" s="223"/>
      <c r="AH358" s="223"/>
      <c r="AI358" s="223"/>
      <c r="AJ358" s="223"/>
      <c r="AK358" s="223"/>
      <c r="AL358" s="223"/>
      <c r="AM358" s="223"/>
      <c r="AN358" s="223"/>
      <c r="AO358" s="223"/>
      <c r="AP358" s="223"/>
    </row>
    <row r="359" spans="1:42" ht="15" customHeight="1" x14ac:dyDescent="0.25">
      <c r="A359" s="1"/>
      <c r="B359" s="223"/>
      <c r="C359" s="223"/>
      <c r="D359" s="223"/>
      <c r="E359" s="223"/>
      <c r="F359" s="223"/>
      <c r="G359" s="223"/>
      <c r="H359" s="223"/>
      <c r="I359" s="223"/>
      <c r="J359" s="223"/>
      <c r="K359" s="223"/>
      <c r="L359" s="223"/>
      <c r="M359" s="223"/>
      <c r="N359" s="223"/>
      <c r="O359" s="223"/>
      <c r="P359" s="223"/>
      <c r="Q359" s="223"/>
      <c r="R359" s="223"/>
      <c r="S359" s="223"/>
      <c r="T359" s="223"/>
      <c r="U359" s="223"/>
      <c r="V359" s="223"/>
      <c r="W359" s="223"/>
      <c r="X359" s="223"/>
      <c r="Y359" s="223"/>
      <c r="Z359" s="223"/>
      <c r="AA359" s="223"/>
      <c r="AB359" s="223"/>
      <c r="AC359" s="223"/>
      <c r="AD359" s="223"/>
      <c r="AE359" s="223"/>
      <c r="AF359" s="223"/>
      <c r="AG359" s="223"/>
      <c r="AH359" s="223"/>
      <c r="AI359" s="223"/>
      <c r="AJ359" s="223"/>
      <c r="AK359" s="223"/>
      <c r="AL359" s="223"/>
      <c r="AM359" s="223"/>
      <c r="AN359" s="223"/>
      <c r="AO359" s="223"/>
      <c r="AP359" s="223"/>
    </row>
    <row r="360" spans="1:42" ht="15" customHeight="1" x14ac:dyDescent="0.25">
      <c r="A360" s="1"/>
      <c r="B360" s="223"/>
      <c r="C360" s="223"/>
      <c r="D360" s="223"/>
      <c r="E360" s="223"/>
      <c r="F360" s="223"/>
      <c r="G360" s="223"/>
      <c r="H360" s="223"/>
      <c r="I360" s="223"/>
      <c r="J360" s="223"/>
      <c r="K360" s="223"/>
      <c r="L360" s="223"/>
      <c r="M360" s="223"/>
      <c r="N360" s="223"/>
      <c r="O360" s="223"/>
      <c r="P360" s="223"/>
      <c r="Q360" s="223"/>
      <c r="R360" s="223"/>
      <c r="S360" s="223"/>
      <c r="T360" s="223"/>
      <c r="U360" s="223"/>
      <c r="V360" s="223"/>
      <c r="W360" s="223"/>
      <c r="X360" s="223"/>
      <c r="Y360" s="223"/>
      <c r="Z360" s="223"/>
      <c r="AA360" s="223"/>
      <c r="AB360" s="223"/>
      <c r="AC360" s="223"/>
      <c r="AD360" s="223"/>
      <c r="AE360" s="223"/>
      <c r="AF360" s="223"/>
      <c r="AG360" s="223"/>
      <c r="AH360" s="223"/>
      <c r="AI360" s="223"/>
      <c r="AJ360" s="223"/>
      <c r="AK360" s="223"/>
      <c r="AL360" s="223"/>
      <c r="AM360" s="223"/>
      <c r="AN360" s="223"/>
      <c r="AO360" s="223"/>
      <c r="AP360" s="223"/>
    </row>
    <row r="361" spans="1:42" ht="15" customHeight="1" x14ac:dyDescent="0.25">
      <c r="A361" s="1"/>
      <c r="B361" s="223"/>
      <c r="C361" s="223"/>
      <c r="D361" s="223"/>
      <c r="E361" s="223"/>
      <c r="F361" s="223"/>
      <c r="G361" s="223"/>
      <c r="H361" s="223"/>
      <c r="I361" s="223"/>
      <c r="J361" s="223"/>
      <c r="K361" s="223"/>
      <c r="L361" s="223"/>
      <c r="M361" s="223"/>
      <c r="N361" s="223"/>
      <c r="O361" s="223"/>
      <c r="P361" s="223"/>
      <c r="Q361" s="223"/>
      <c r="R361" s="223"/>
      <c r="S361" s="223"/>
      <c r="T361" s="223"/>
      <c r="U361" s="223"/>
      <c r="V361" s="223"/>
      <c r="W361" s="223"/>
      <c r="X361" s="223"/>
      <c r="Y361" s="223"/>
      <c r="Z361" s="223"/>
      <c r="AA361" s="223"/>
      <c r="AB361" s="223"/>
      <c r="AC361" s="223"/>
      <c r="AD361" s="223"/>
      <c r="AE361" s="223"/>
      <c r="AF361" s="223"/>
      <c r="AG361" s="223"/>
      <c r="AH361" s="223"/>
      <c r="AI361" s="223"/>
      <c r="AJ361" s="223"/>
      <c r="AK361" s="223"/>
      <c r="AL361" s="223"/>
      <c r="AM361" s="223"/>
      <c r="AN361" s="223"/>
      <c r="AO361" s="223"/>
      <c r="AP361" s="223"/>
    </row>
    <row r="362" spans="1:42" ht="15" customHeight="1" x14ac:dyDescent="0.25">
      <c r="A362" s="1"/>
      <c r="B362" s="223"/>
      <c r="C362" s="223"/>
      <c r="D362" s="223"/>
      <c r="E362" s="223"/>
      <c r="F362" s="223"/>
      <c r="G362" s="223"/>
      <c r="H362" s="223"/>
      <c r="I362" s="223"/>
      <c r="J362" s="223"/>
      <c r="K362" s="223"/>
      <c r="L362" s="223"/>
      <c r="M362" s="223"/>
      <c r="N362" s="223"/>
      <c r="O362" s="223"/>
      <c r="P362" s="223"/>
      <c r="Q362" s="223"/>
      <c r="R362" s="223"/>
      <c r="S362" s="223"/>
      <c r="T362" s="223"/>
      <c r="U362" s="223"/>
      <c r="V362" s="223"/>
      <c r="W362" s="223"/>
      <c r="X362" s="223"/>
      <c r="Y362" s="223"/>
      <c r="Z362" s="223"/>
      <c r="AA362" s="223"/>
      <c r="AB362" s="223"/>
      <c r="AC362" s="223"/>
      <c r="AD362" s="223"/>
      <c r="AE362" s="223"/>
      <c r="AF362" s="223"/>
      <c r="AG362" s="223"/>
      <c r="AH362" s="223"/>
      <c r="AI362" s="223"/>
      <c r="AJ362" s="223"/>
      <c r="AK362" s="223"/>
      <c r="AL362" s="223"/>
      <c r="AM362" s="223"/>
      <c r="AN362" s="223"/>
      <c r="AO362" s="223"/>
      <c r="AP362" s="223"/>
    </row>
    <row r="363" spans="1:42" ht="15" customHeight="1" x14ac:dyDescent="0.25">
      <c r="A363" s="1"/>
      <c r="B363" s="51"/>
      <c r="C363" s="51"/>
      <c r="D363" s="51"/>
      <c r="E363" s="51"/>
      <c r="F363" s="51"/>
      <c r="G363" s="51"/>
      <c r="H363" s="51"/>
      <c r="I363" s="51"/>
      <c r="J363" s="51"/>
      <c r="K363" s="51"/>
      <c r="L363" s="51"/>
      <c r="M363" s="51"/>
      <c r="N363" s="51"/>
      <c r="O363" s="51"/>
      <c r="P363" s="51"/>
      <c r="Q363" s="51"/>
      <c r="R363" s="51"/>
      <c r="S363" s="51"/>
      <c r="T363" s="51"/>
      <c r="U363" s="51"/>
      <c r="V363" s="51"/>
      <c r="W363" s="51"/>
      <c r="X363" s="51"/>
      <c r="Y363" s="51"/>
      <c r="Z363" s="51"/>
      <c r="AA363" s="51"/>
      <c r="AB363" s="51"/>
      <c r="AC363" s="51"/>
      <c r="AD363" s="51"/>
      <c r="AE363" s="51"/>
      <c r="AF363" s="51"/>
      <c r="AG363" s="51"/>
      <c r="AH363" s="51"/>
      <c r="AI363" s="51"/>
      <c r="AJ363" s="51"/>
      <c r="AK363" s="51"/>
      <c r="AL363" s="51"/>
      <c r="AM363" s="51"/>
      <c r="AN363" s="51"/>
      <c r="AO363" s="51"/>
      <c r="AP363" s="51"/>
    </row>
    <row r="364" spans="1:42" ht="15" customHeight="1" x14ac:dyDescent="0.25">
      <c r="A364" s="1"/>
    </row>
    <row r="365" spans="1:42" ht="15" customHeight="1" x14ac:dyDescent="0.25">
      <c r="A365" s="1"/>
      <c r="B365" s="97" t="s">
        <v>150</v>
      </c>
      <c r="C365" s="97"/>
      <c r="D365" s="97"/>
      <c r="E365" s="97"/>
      <c r="F365" s="97"/>
      <c r="G365" s="97"/>
      <c r="H365" s="97"/>
      <c r="I365" s="97"/>
      <c r="J365" s="97"/>
      <c r="K365" s="97"/>
      <c r="L365" s="97"/>
      <c r="M365" s="97"/>
      <c r="N365" s="97"/>
      <c r="O365" s="97"/>
      <c r="P365" s="97"/>
      <c r="Q365" s="97"/>
      <c r="R365" s="97"/>
      <c r="S365" s="97"/>
      <c r="T365" s="97"/>
      <c r="U365" s="97"/>
      <c r="V365" s="97"/>
      <c r="W365" s="97"/>
      <c r="X365" s="97"/>
      <c r="Y365" s="97"/>
      <c r="Z365" s="97"/>
      <c r="AA365" s="97"/>
      <c r="AB365" s="97"/>
      <c r="AC365" s="97"/>
      <c r="AD365" s="97"/>
      <c r="AE365" s="97"/>
      <c r="AF365" s="97"/>
      <c r="AG365" s="97"/>
      <c r="AH365" s="97"/>
      <c r="AI365" s="97"/>
      <c r="AJ365" s="97"/>
      <c r="AK365" s="97"/>
      <c r="AL365" s="97"/>
      <c r="AM365" s="97"/>
      <c r="AN365" s="97"/>
      <c r="AO365" s="97"/>
      <c r="AP365" s="98"/>
    </row>
    <row r="366" spans="1:42" ht="15" customHeight="1" x14ac:dyDescent="0.25">
      <c r="A366" s="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c r="AN366" s="8"/>
      <c r="AO366" s="8"/>
    </row>
    <row r="367" spans="1:42" ht="30" customHeight="1" x14ac:dyDescent="0.25">
      <c r="A367" s="1">
        <v>37</v>
      </c>
      <c r="B367" s="146" t="s">
        <v>151</v>
      </c>
      <c r="C367" s="146"/>
      <c r="D367" s="146"/>
      <c r="E367" s="146"/>
      <c r="F367" s="146"/>
      <c r="G367" s="146"/>
      <c r="H367" s="146"/>
      <c r="I367" s="146"/>
      <c r="J367" s="146"/>
      <c r="K367" s="146"/>
      <c r="L367" s="146"/>
      <c r="M367" s="146"/>
      <c r="N367" s="146"/>
      <c r="O367" s="146"/>
      <c r="P367" s="146"/>
      <c r="Q367" s="146"/>
      <c r="R367" s="146"/>
      <c r="S367" s="146"/>
      <c r="T367" s="146"/>
      <c r="U367" s="146"/>
      <c r="V367" s="146"/>
      <c r="W367" s="146"/>
      <c r="X367" s="146"/>
      <c r="Y367" s="146"/>
      <c r="Z367" s="146"/>
      <c r="AA367" s="146"/>
      <c r="AB367" s="146"/>
      <c r="AC367" s="146"/>
      <c r="AD367" s="146"/>
      <c r="AE367" s="146"/>
      <c r="AF367" s="146"/>
      <c r="AG367" s="146"/>
      <c r="AH367" s="146"/>
      <c r="AI367" s="146"/>
      <c r="AJ367" s="146"/>
      <c r="AK367" s="146"/>
      <c r="AL367" s="146"/>
      <c r="AM367" s="146"/>
      <c r="AN367" s="146"/>
      <c r="AO367" s="146"/>
      <c r="AP367" s="146"/>
    </row>
    <row r="368" spans="1:42" ht="15" customHeight="1" x14ac:dyDescent="0.25">
      <c r="A368" s="1"/>
    </row>
    <row r="369" spans="1:42" ht="15" customHeight="1" x14ac:dyDescent="0.25">
      <c r="A369" s="16">
        <v>38</v>
      </c>
      <c r="B369" s="104" t="s">
        <v>152</v>
      </c>
      <c r="C369" s="96"/>
      <c r="D369" s="96"/>
      <c r="E369" s="96"/>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row>
    <row r="370" spans="1:42" ht="2.25" customHeight="1" x14ac:dyDescent="0.25">
      <c r="A370" s="1"/>
    </row>
    <row r="371" spans="1:42" ht="15" customHeight="1" x14ac:dyDescent="0.25">
      <c r="A371" s="1"/>
      <c r="B371" s="103" t="s">
        <v>153</v>
      </c>
      <c r="C371" s="103"/>
      <c r="D371" s="103"/>
      <c r="E371" s="103"/>
      <c r="F371" s="103"/>
      <c r="G371" s="103"/>
      <c r="H371" s="103"/>
      <c r="I371" s="103"/>
      <c r="J371" s="103"/>
      <c r="K371" s="103"/>
      <c r="L371" s="103"/>
      <c r="M371" s="103"/>
      <c r="N371" s="103"/>
      <c r="O371" s="103"/>
      <c r="P371" s="103"/>
      <c r="Q371" s="103"/>
      <c r="R371" s="103"/>
      <c r="S371" s="103"/>
      <c r="T371" s="103"/>
      <c r="U371" s="103"/>
      <c r="V371" s="103"/>
      <c r="W371" s="103"/>
      <c r="X371" s="103"/>
      <c r="Y371" s="103"/>
      <c r="Z371" s="103"/>
      <c r="AA371" s="103"/>
      <c r="AB371" s="103"/>
      <c r="AC371" s="103"/>
      <c r="AD371" s="103"/>
      <c r="AE371" s="103"/>
      <c r="AF371" s="103"/>
      <c r="AG371" s="103"/>
      <c r="AH371" s="103"/>
      <c r="AI371" s="103"/>
      <c r="AJ371" s="103"/>
      <c r="AK371" s="103"/>
      <c r="AL371" s="103"/>
      <c r="AM371" s="103"/>
      <c r="AN371" s="103"/>
      <c r="AO371" s="103"/>
      <c r="AP371" s="103"/>
    </row>
    <row r="372" spans="1:42" ht="15" customHeight="1" x14ac:dyDescent="0.25">
      <c r="A372" s="1"/>
    </row>
    <row r="373" spans="1:42" ht="15" customHeight="1" x14ac:dyDescent="0.25">
      <c r="A373" s="1"/>
      <c r="B373" s="113" t="s">
        <v>154</v>
      </c>
      <c r="C373" s="96"/>
      <c r="D373" s="96"/>
      <c r="E373" s="96"/>
      <c r="F373" s="96"/>
      <c r="G373" s="96"/>
      <c r="H373" s="96"/>
      <c r="I373" s="96"/>
      <c r="J373" s="96"/>
      <c r="K373" s="96"/>
      <c r="L373" s="96"/>
      <c r="M373" s="96"/>
      <c r="N373" s="96"/>
      <c r="O373" s="96"/>
      <c r="Q373" s="217"/>
      <c r="R373" s="218"/>
      <c r="S373" s="218"/>
      <c r="T373" s="219"/>
    </row>
    <row r="374" spans="1:42" ht="2.25" customHeight="1" x14ac:dyDescent="0.25">
      <c r="A374" s="1"/>
    </row>
    <row r="375" spans="1:42" ht="15" customHeight="1" x14ac:dyDescent="0.25">
      <c r="A375" s="1"/>
      <c r="B375" s="120" t="s">
        <v>155</v>
      </c>
      <c r="C375" s="106"/>
      <c r="D375" s="106"/>
      <c r="E375" s="106"/>
      <c r="F375" s="106"/>
      <c r="G375" s="106"/>
      <c r="H375" s="106"/>
      <c r="I375" s="106"/>
      <c r="J375" s="106"/>
      <c r="K375" s="106"/>
      <c r="L375" s="106"/>
      <c r="M375" s="106"/>
      <c r="N375" s="106"/>
      <c r="O375" s="106"/>
    </row>
    <row r="376" spans="1:42" ht="15" customHeight="1" x14ac:dyDescent="0.25">
      <c r="A376" s="1"/>
      <c r="B376" s="106"/>
      <c r="C376" s="106"/>
      <c r="D376" s="106"/>
      <c r="E376" s="106"/>
      <c r="F376" s="106"/>
      <c r="G376" s="106"/>
      <c r="H376" s="106"/>
      <c r="I376" s="106"/>
      <c r="J376" s="106"/>
      <c r="K376" s="106"/>
      <c r="L376" s="106"/>
      <c r="M376" s="106"/>
      <c r="N376" s="106"/>
      <c r="O376" s="106"/>
      <c r="Q376" s="217"/>
      <c r="R376" s="218"/>
      <c r="S376" s="218"/>
      <c r="T376" s="219"/>
    </row>
    <row r="377" spans="1:42" ht="15" customHeight="1" x14ac:dyDescent="0.25">
      <c r="A377" s="1"/>
    </row>
    <row r="378" spans="1:42" ht="15" customHeight="1" x14ac:dyDescent="0.25">
      <c r="A378" s="1">
        <v>39</v>
      </c>
      <c r="B378" s="104" t="s">
        <v>156</v>
      </c>
      <c r="C378" s="96"/>
      <c r="D378" s="96"/>
      <c r="E378" s="96"/>
      <c r="F378" s="96"/>
      <c r="G378" s="96"/>
      <c r="H378" s="96"/>
      <c r="I378" s="96"/>
      <c r="J378" s="96"/>
      <c r="K378" s="96"/>
      <c r="L378" s="96"/>
      <c r="M378" s="96"/>
      <c r="N378" s="96"/>
      <c r="O378" s="96"/>
      <c r="P378" s="96"/>
      <c r="Q378" s="96"/>
      <c r="R378" s="96"/>
      <c r="S378" s="96"/>
      <c r="T378" s="96"/>
      <c r="U378" s="96"/>
      <c r="V378" s="96"/>
      <c r="W378" s="96"/>
      <c r="X378" s="96"/>
      <c r="Y378" s="96"/>
      <c r="Z378" s="96"/>
      <c r="AA378" s="96"/>
      <c r="AB378" s="96"/>
      <c r="AC378" s="96"/>
      <c r="AD378" s="96"/>
      <c r="AE378" s="96"/>
      <c r="AF378" s="96"/>
      <c r="AG378" s="96"/>
      <c r="AH378" s="96"/>
      <c r="AI378" s="96"/>
      <c r="AJ378" s="96"/>
      <c r="AK378" s="96"/>
      <c r="AL378" s="96"/>
      <c r="AM378" s="96"/>
      <c r="AN378" s="96"/>
      <c r="AO378" s="96"/>
      <c r="AP378" s="96"/>
    </row>
    <row r="379" spans="1:42" ht="15" customHeight="1" x14ac:dyDescent="0.25">
      <c r="A379" s="1"/>
    </row>
    <row r="380" spans="1:42" ht="15" customHeight="1" x14ac:dyDescent="0.25">
      <c r="A380" s="1"/>
      <c r="B380" s="302"/>
      <c r="C380" s="303"/>
      <c r="D380" s="303"/>
      <c r="E380" s="304"/>
      <c r="G380" s="10" t="s">
        <v>157</v>
      </c>
    </row>
    <row r="381" spans="1:42" ht="15" customHeight="1" x14ac:dyDescent="0.25">
      <c r="A381" s="1"/>
      <c r="B381" s="45"/>
      <c r="C381" s="45"/>
      <c r="D381" s="45"/>
      <c r="E381" s="45"/>
    </row>
    <row r="382" spans="1:42" ht="15" customHeight="1" x14ac:dyDescent="0.25">
      <c r="A382" s="1">
        <v>40</v>
      </c>
      <c r="B382" s="104" t="s">
        <v>158</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4"/>
      <c r="AL382" s="104"/>
      <c r="AM382" s="104"/>
      <c r="AN382" s="104"/>
      <c r="AO382" s="104"/>
      <c r="AP382" s="104"/>
    </row>
    <row r="383" spans="1:42" ht="15" customHeight="1" x14ac:dyDescent="0.25">
      <c r="A383" s="1"/>
    </row>
    <row r="384" spans="1:42" ht="15" customHeight="1" x14ac:dyDescent="0.25">
      <c r="A384" s="1"/>
      <c r="B384" s="302"/>
      <c r="C384" s="303"/>
      <c r="D384" s="303"/>
      <c r="E384" s="304"/>
      <c r="G384" s="10" t="s">
        <v>159</v>
      </c>
    </row>
    <row r="385" spans="1:46" ht="15" customHeight="1" x14ac:dyDescent="0.25">
      <c r="A385" s="1"/>
    </row>
    <row r="386" spans="1:46" ht="15" customHeight="1" x14ac:dyDescent="0.25">
      <c r="A386" s="1">
        <v>41</v>
      </c>
      <c r="B386" s="105" t="s">
        <v>160</v>
      </c>
      <c r="C386" s="106"/>
      <c r="D386" s="106"/>
      <c r="E386" s="106"/>
      <c r="F386" s="106"/>
      <c r="G386" s="106"/>
      <c r="H386" s="106"/>
      <c r="I386" s="106"/>
      <c r="J386" s="106"/>
      <c r="K386" s="106"/>
      <c r="L386" s="106"/>
      <c r="M386" s="106"/>
      <c r="N386" s="106"/>
      <c r="O386" s="106"/>
      <c r="P386" s="106"/>
      <c r="Q386" s="106"/>
      <c r="R386" s="106"/>
      <c r="S386" s="106"/>
      <c r="T386" s="106"/>
      <c r="U386" s="106"/>
      <c r="V386" s="106"/>
      <c r="W386" s="106"/>
      <c r="X386" s="106"/>
      <c r="Y386" s="106"/>
      <c r="Z386" s="106"/>
      <c r="AA386" s="106"/>
      <c r="AB386" s="106"/>
      <c r="AC386" s="106"/>
      <c r="AD386" s="106"/>
      <c r="AE386" s="106"/>
      <c r="AF386" s="106"/>
      <c r="AG386" s="106"/>
      <c r="AH386" s="106"/>
      <c r="AI386" s="106"/>
      <c r="AJ386" s="106"/>
      <c r="AK386" s="106"/>
      <c r="AL386" s="106"/>
      <c r="AM386" s="106"/>
      <c r="AN386" s="106"/>
      <c r="AO386" s="106"/>
      <c r="AP386" s="106"/>
    </row>
    <row r="387" spans="1:46" ht="15" customHeight="1" x14ac:dyDescent="0.25">
      <c r="A387" s="1"/>
    </row>
    <row r="388" spans="1:46" ht="15" customHeight="1" x14ac:dyDescent="0.25">
      <c r="A388" s="1"/>
      <c r="B388" s="302"/>
      <c r="C388" s="303"/>
      <c r="D388" s="303"/>
      <c r="E388" s="304"/>
      <c r="G388" s="10" t="s">
        <v>161</v>
      </c>
      <c r="AQ388" s="20"/>
      <c r="AR388" s="20"/>
      <c r="AS388" s="20"/>
      <c r="AT388" s="20"/>
    </row>
    <row r="389" spans="1:46" ht="15" customHeight="1" x14ac:dyDescent="0.25">
      <c r="A389" s="1"/>
    </row>
    <row r="390" spans="1:46" ht="2.25" customHeight="1" x14ac:dyDescent="0.25">
      <c r="A390" s="1"/>
    </row>
    <row r="391" spans="1:46" ht="15" customHeight="1" x14ac:dyDescent="0.25">
      <c r="A391" s="1"/>
      <c r="B391" s="97" t="s">
        <v>162</v>
      </c>
      <c r="C391" s="97"/>
      <c r="D391" s="97"/>
      <c r="E391" s="97"/>
      <c r="F391" s="97"/>
      <c r="G391" s="97"/>
      <c r="H391" s="97"/>
      <c r="I391" s="97"/>
      <c r="J391" s="97"/>
      <c r="K391" s="97"/>
      <c r="L391" s="97"/>
      <c r="M391" s="97"/>
      <c r="N391" s="97"/>
      <c r="O391" s="97"/>
      <c r="P391" s="97"/>
      <c r="Q391" s="97"/>
      <c r="R391" s="97"/>
      <c r="S391" s="97"/>
      <c r="T391" s="97"/>
      <c r="U391" s="97"/>
      <c r="V391" s="97"/>
      <c r="W391" s="97"/>
      <c r="X391" s="97"/>
      <c r="Y391" s="97"/>
      <c r="Z391" s="97"/>
      <c r="AA391" s="97"/>
      <c r="AB391" s="97"/>
      <c r="AC391" s="97"/>
      <c r="AD391" s="97"/>
      <c r="AE391" s="97"/>
      <c r="AF391" s="97"/>
      <c r="AG391" s="97"/>
      <c r="AH391" s="97"/>
      <c r="AI391" s="97"/>
      <c r="AJ391" s="97"/>
      <c r="AK391" s="97"/>
      <c r="AL391" s="97"/>
      <c r="AM391" s="97"/>
      <c r="AN391" s="97"/>
      <c r="AO391" s="97"/>
      <c r="AP391" s="98"/>
    </row>
    <row r="392" spans="1:46" ht="15" customHeight="1" x14ac:dyDescent="0.25">
      <c r="A392" s="1"/>
    </row>
    <row r="393" spans="1:46" ht="15" customHeight="1" x14ac:dyDescent="0.25">
      <c r="A393" s="1">
        <v>42</v>
      </c>
      <c r="B393" s="105" t="s">
        <v>163</v>
      </c>
      <c r="C393" s="146"/>
      <c r="D393" s="146"/>
      <c r="E393" s="146"/>
      <c r="F393" s="146"/>
      <c r="G393" s="146"/>
      <c r="H393" s="146"/>
      <c r="I393" s="146"/>
      <c r="J393" s="146"/>
      <c r="K393" s="146"/>
      <c r="L393" s="146"/>
      <c r="M393" s="146"/>
      <c r="N393" s="146"/>
      <c r="O393" s="146"/>
      <c r="P393" s="146"/>
      <c r="Q393" s="146"/>
      <c r="R393" s="146"/>
      <c r="S393" s="146"/>
      <c r="T393" s="146"/>
      <c r="U393" s="146"/>
      <c r="V393" s="146"/>
      <c r="W393" s="146"/>
      <c r="X393" s="146"/>
      <c r="Y393" s="146"/>
      <c r="Z393" s="146"/>
      <c r="AA393" s="146"/>
      <c r="AB393" s="146"/>
      <c r="AC393" s="146"/>
      <c r="AD393" s="146"/>
      <c r="AE393" s="146"/>
      <c r="AF393" s="146"/>
      <c r="AG393" s="146"/>
      <c r="AH393" s="146"/>
      <c r="AI393" s="146"/>
      <c r="AJ393" s="146"/>
      <c r="AK393" s="146"/>
      <c r="AL393" s="146"/>
      <c r="AM393" s="146"/>
      <c r="AN393" s="146"/>
      <c r="AO393" s="146"/>
      <c r="AP393" s="146"/>
    </row>
    <row r="394" spans="1:46" ht="15" customHeight="1" x14ac:dyDescent="0.25">
      <c r="A394" s="1"/>
      <c r="B394" s="146"/>
      <c r="C394" s="146"/>
      <c r="D394" s="146"/>
      <c r="E394" s="146"/>
      <c r="F394" s="146"/>
      <c r="G394" s="146"/>
      <c r="H394" s="146"/>
      <c r="I394" s="146"/>
      <c r="J394" s="146"/>
      <c r="K394" s="146"/>
      <c r="L394" s="146"/>
      <c r="M394" s="146"/>
      <c r="N394" s="146"/>
      <c r="O394" s="146"/>
      <c r="P394" s="146"/>
      <c r="Q394" s="146"/>
      <c r="R394" s="146"/>
      <c r="S394" s="146"/>
      <c r="T394" s="146"/>
      <c r="U394" s="146"/>
      <c r="V394" s="146"/>
      <c r="W394" s="146"/>
      <c r="X394" s="146"/>
      <c r="Y394" s="146"/>
      <c r="Z394" s="146"/>
      <c r="AA394" s="146"/>
      <c r="AB394" s="146"/>
      <c r="AC394" s="146"/>
      <c r="AD394" s="146"/>
      <c r="AE394" s="146"/>
      <c r="AF394" s="146"/>
      <c r="AG394" s="146"/>
      <c r="AH394" s="146"/>
      <c r="AI394" s="146"/>
      <c r="AJ394" s="146"/>
      <c r="AK394" s="146"/>
      <c r="AL394" s="146"/>
      <c r="AM394" s="146"/>
      <c r="AN394" s="146"/>
      <c r="AO394" s="146"/>
      <c r="AP394" s="146"/>
    </row>
    <row r="395" spans="1:46" ht="2.25" customHeight="1" x14ac:dyDescent="0.25">
      <c r="A395" s="1"/>
      <c r="N395" s="9"/>
    </row>
    <row r="396" spans="1:46" ht="15" customHeight="1" x14ac:dyDescent="0.25">
      <c r="A396" s="1"/>
      <c r="B396" s="120"/>
      <c r="C396" s="96"/>
      <c r="D396" s="96"/>
      <c r="E396" s="96"/>
      <c r="F396" s="96"/>
      <c r="G396" s="96"/>
      <c r="H396" s="96"/>
      <c r="I396" s="96"/>
      <c r="J396" s="96"/>
      <c r="K396" s="96"/>
      <c r="L396" s="96"/>
      <c r="M396" s="96"/>
      <c r="N396" s="96"/>
      <c r="O396" s="96"/>
      <c r="Q396" s="217"/>
      <c r="R396" s="218"/>
      <c r="S396" s="218"/>
      <c r="T396" s="219"/>
      <c r="U396" s="220" t="s">
        <v>164</v>
      </c>
      <c r="V396" s="106"/>
      <c r="X396" s="93">
        <f>IF(Q396=0,0,IF(Q396&lt;=32,150,((Q396/32)*150)))</f>
        <v>0</v>
      </c>
      <c r="Y396" s="94"/>
      <c r="Z396" s="94"/>
      <c r="AA396" s="94"/>
      <c r="AB396" s="94"/>
      <c r="AC396" s="95"/>
      <c r="AD396" s="96" t="s">
        <v>165</v>
      </c>
      <c r="AE396" s="96"/>
    </row>
    <row r="397" spans="1:46" ht="15" customHeight="1" x14ac:dyDescent="0.25">
      <c r="A397" s="1"/>
    </row>
    <row r="398" spans="1:46" ht="15" customHeight="1" x14ac:dyDescent="0.25">
      <c r="A398" s="1">
        <v>43</v>
      </c>
      <c r="B398" s="105" t="s">
        <v>166</v>
      </c>
      <c r="C398" s="146"/>
      <c r="D398" s="146"/>
      <c r="E398" s="146"/>
      <c r="F398" s="146"/>
      <c r="G398" s="146"/>
      <c r="H398" s="146"/>
      <c r="I398" s="146"/>
      <c r="J398" s="146"/>
      <c r="K398" s="146"/>
      <c r="L398" s="146"/>
      <c r="M398" s="146"/>
      <c r="N398" s="146"/>
      <c r="O398" s="146"/>
      <c r="P398" s="146"/>
      <c r="Q398" s="146"/>
      <c r="R398" s="146"/>
      <c r="S398" s="146"/>
      <c r="T398" s="146"/>
      <c r="U398" s="146"/>
      <c r="V398" s="146"/>
      <c r="W398" s="146"/>
      <c r="X398" s="146"/>
      <c r="Y398" s="146"/>
      <c r="Z398" s="146"/>
      <c r="AA398" s="146"/>
      <c r="AB398" s="146"/>
      <c r="AC398" s="146"/>
      <c r="AD398" s="146"/>
      <c r="AE398" s="146"/>
      <c r="AF398" s="146"/>
      <c r="AG398" s="146"/>
      <c r="AH398" s="146"/>
      <c r="AI398" s="146"/>
      <c r="AJ398" s="146"/>
      <c r="AK398" s="146"/>
      <c r="AL398" s="146"/>
      <c r="AM398" s="146"/>
      <c r="AN398" s="146"/>
      <c r="AO398" s="146"/>
      <c r="AP398" s="146"/>
    </row>
    <row r="399" spans="1:46" ht="15" customHeight="1" x14ac:dyDescent="0.25">
      <c r="A399" s="1"/>
      <c r="B399" s="146"/>
      <c r="C399" s="146"/>
      <c r="D399" s="146"/>
      <c r="E399" s="146"/>
      <c r="F399" s="146"/>
      <c r="G399" s="146"/>
      <c r="H399" s="146"/>
      <c r="I399" s="146"/>
      <c r="J399" s="146"/>
      <c r="K399" s="146"/>
      <c r="L399" s="146"/>
      <c r="M399" s="146"/>
      <c r="N399" s="146"/>
      <c r="O399" s="146"/>
      <c r="P399" s="146"/>
      <c r="Q399" s="146"/>
      <c r="R399" s="146"/>
      <c r="S399" s="146"/>
      <c r="T399" s="146"/>
      <c r="U399" s="146"/>
      <c r="V399" s="146"/>
      <c r="W399" s="146"/>
      <c r="X399" s="146"/>
      <c r="Y399" s="146"/>
      <c r="Z399" s="146"/>
      <c r="AA399" s="146"/>
      <c r="AB399" s="146"/>
      <c r="AC399" s="146"/>
      <c r="AD399" s="146"/>
      <c r="AE399" s="146"/>
      <c r="AF399" s="146"/>
      <c r="AG399" s="146"/>
      <c r="AH399" s="146"/>
      <c r="AI399" s="146"/>
      <c r="AJ399" s="146"/>
      <c r="AK399" s="146"/>
      <c r="AL399" s="146"/>
      <c r="AM399" s="146"/>
      <c r="AN399" s="146"/>
      <c r="AO399" s="146"/>
      <c r="AP399" s="146"/>
    </row>
    <row r="400" spans="1:46" ht="2.25" customHeight="1" x14ac:dyDescent="0.25">
      <c r="A400" s="1"/>
    </row>
    <row r="401" spans="1:31" ht="15" customHeight="1" x14ac:dyDescent="0.25">
      <c r="A401" s="1"/>
      <c r="B401" s="120" t="s">
        <v>167</v>
      </c>
      <c r="C401" s="96"/>
      <c r="D401" s="96"/>
      <c r="E401" s="96"/>
      <c r="F401" s="96"/>
      <c r="G401" s="96"/>
      <c r="H401" s="96"/>
      <c r="I401" s="96"/>
      <c r="J401" s="96"/>
      <c r="K401" s="96"/>
      <c r="L401" s="96"/>
      <c r="M401" s="96"/>
      <c r="N401" s="96"/>
      <c r="O401" s="96"/>
      <c r="Q401" s="217"/>
      <c r="R401" s="218"/>
      <c r="S401" s="218"/>
      <c r="T401" s="219"/>
      <c r="U401" s="220" t="s">
        <v>164</v>
      </c>
      <c r="V401" s="106"/>
      <c r="X401" s="93">
        <f>IF(Q401=0,0,((Q401/32)*300))</f>
        <v>0</v>
      </c>
      <c r="Y401" s="94"/>
      <c r="Z401" s="94"/>
      <c r="AA401" s="94"/>
      <c r="AB401" s="94"/>
      <c r="AC401" s="95"/>
      <c r="AD401" s="96" t="s">
        <v>165</v>
      </c>
      <c r="AE401" s="96"/>
    </row>
    <row r="402" spans="1:31" ht="2.25" customHeight="1" x14ac:dyDescent="0.25">
      <c r="A402" s="1"/>
    </row>
    <row r="403" spans="1:31" ht="15" customHeight="1" x14ac:dyDescent="0.25">
      <c r="A403" s="1"/>
      <c r="B403" s="120" t="s">
        <v>168</v>
      </c>
      <c r="C403" s="96"/>
      <c r="D403" s="96"/>
      <c r="E403" s="96"/>
      <c r="F403" s="96"/>
      <c r="G403" s="96"/>
      <c r="H403" s="96"/>
      <c r="I403" s="96"/>
      <c r="J403" s="96"/>
      <c r="K403" s="96"/>
      <c r="L403" s="96"/>
      <c r="M403" s="96"/>
      <c r="N403" s="96"/>
      <c r="O403" s="96"/>
      <c r="Q403" s="217"/>
      <c r="R403" s="218"/>
      <c r="S403" s="218"/>
      <c r="T403" s="219"/>
      <c r="U403" s="220" t="s">
        <v>164</v>
      </c>
      <c r="V403" s="106"/>
      <c r="X403" s="93">
        <f>IF(Q403=0,0,((Q403/32)*155))</f>
        <v>0</v>
      </c>
      <c r="Y403" s="94"/>
      <c r="Z403" s="94"/>
      <c r="AA403" s="94"/>
      <c r="AB403" s="94"/>
      <c r="AC403" s="95"/>
      <c r="AD403" s="96" t="s">
        <v>165</v>
      </c>
      <c r="AE403" s="96"/>
    </row>
    <row r="404" spans="1:31" ht="2.25" customHeight="1" x14ac:dyDescent="0.25">
      <c r="A404" s="1"/>
    </row>
    <row r="405" spans="1:31" ht="15" customHeight="1" x14ac:dyDescent="0.25">
      <c r="A405" s="1"/>
      <c r="B405" s="120" t="s">
        <v>169</v>
      </c>
      <c r="C405" s="96"/>
      <c r="D405" s="96"/>
      <c r="E405" s="96"/>
      <c r="F405" s="96"/>
      <c r="G405" s="96"/>
      <c r="H405" s="96"/>
      <c r="I405" s="96"/>
      <c r="J405" s="96"/>
      <c r="K405" s="96"/>
      <c r="L405" s="96"/>
      <c r="M405" s="96"/>
      <c r="N405" s="96"/>
      <c r="O405" s="96"/>
      <c r="Q405" s="217"/>
      <c r="R405" s="218"/>
      <c r="S405" s="218"/>
      <c r="T405" s="219"/>
      <c r="U405" s="220" t="s">
        <v>164</v>
      </c>
      <c r="V405" s="106"/>
      <c r="X405" s="93">
        <f>IF(Q405=0,0,((Q405/32)*175))</f>
        <v>0</v>
      </c>
      <c r="Y405" s="94"/>
      <c r="Z405" s="94"/>
      <c r="AA405" s="94"/>
      <c r="AB405" s="94"/>
      <c r="AC405" s="95"/>
      <c r="AD405" s="96" t="s">
        <v>165</v>
      </c>
      <c r="AE405" s="96"/>
    </row>
    <row r="406" spans="1:31" ht="2.25" customHeight="1" x14ac:dyDescent="0.25">
      <c r="A406" s="1"/>
    </row>
    <row r="407" spans="1:31" ht="15" customHeight="1" x14ac:dyDescent="0.25">
      <c r="A407" s="1"/>
      <c r="B407" s="120" t="s">
        <v>170</v>
      </c>
      <c r="C407" s="96"/>
      <c r="D407" s="96"/>
      <c r="E407" s="96"/>
      <c r="F407" s="96"/>
      <c r="G407" s="96"/>
      <c r="H407" s="96"/>
      <c r="I407" s="96"/>
      <c r="J407" s="96"/>
      <c r="K407" s="96"/>
      <c r="L407" s="96"/>
      <c r="M407" s="96"/>
      <c r="N407" s="96"/>
      <c r="O407" s="96"/>
      <c r="Q407" s="217"/>
      <c r="R407" s="218"/>
      <c r="S407" s="218"/>
      <c r="T407" s="219"/>
      <c r="U407" s="220" t="s">
        <v>164</v>
      </c>
      <c r="V407" s="106"/>
      <c r="X407" s="93">
        <f>IF(Q407=0,0,((Q407/32)*155))</f>
        <v>0</v>
      </c>
      <c r="Y407" s="94"/>
      <c r="Z407" s="94"/>
      <c r="AA407" s="94"/>
      <c r="AB407" s="94"/>
      <c r="AC407" s="95"/>
      <c r="AD407" s="96" t="s">
        <v>165</v>
      </c>
      <c r="AE407" s="96"/>
    </row>
    <row r="408" spans="1:31" ht="2.25" customHeight="1" x14ac:dyDescent="0.25">
      <c r="A408" s="120"/>
      <c r="B408" s="96"/>
      <c r="C408" s="96"/>
      <c r="D408" s="96"/>
      <c r="E408" s="96"/>
      <c r="F408" s="96"/>
      <c r="G408" s="96"/>
      <c r="H408" s="96"/>
      <c r="I408" s="96"/>
      <c r="J408" s="96"/>
      <c r="K408" s="96"/>
      <c r="L408" s="96"/>
      <c r="M408" s="96"/>
      <c r="N408" s="96"/>
      <c r="AB408" s="82"/>
    </row>
    <row r="409" spans="1:31" ht="15" customHeight="1" x14ac:dyDescent="0.25">
      <c r="A409" s="1"/>
      <c r="B409" s="120" t="s">
        <v>171</v>
      </c>
      <c r="C409" s="96"/>
      <c r="D409" s="96"/>
      <c r="E409" s="96"/>
      <c r="F409" s="96"/>
      <c r="G409" s="96"/>
      <c r="H409" s="96"/>
      <c r="I409" s="96"/>
      <c r="J409" s="96"/>
      <c r="K409" s="96"/>
      <c r="L409" s="96"/>
      <c r="M409" s="96"/>
      <c r="N409" s="96"/>
      <c r="O409" s="96"/>
      <c r="Q409" s="217"/>
      <c r="R409" s="218"/>
      <c r="S409" s="218"/>
      <c r="T409" s="219"/>
      <c r="U409" s="220" t="s">
        <v>164</v>
      </c>
      <c r="V409" s="106"/>
      <c r="X409" s="93">
        <f>IF(Q409=0,0,((Q409/32)*155))</f>
        <v>0</v>
      </c>
      <c r="Y409" s="94"/>
      <c r="Z409" s="94"/>
      <c r="AA409" s="94"/>
      <c r="AB409" s="94"/>
      <c r="AC409" s="95"/>
      <c r="AD409" s="96" t="s">
        <v>165</v>
      </c>
      <c r="AE409" s="96"/>
    </row>
    <row r="410" spans="1:31" ht="2.25" customHeight="1" x14ac:dyDescent="0.25">
      <c r="A410" s="1"/>
      <c r="AC410" s="82"/>
    </row>
    <row r="411" spans="1:31" ht="15" customHeight="1" x14ac:dyDescent="0.25">
      <c r="A411" s="1"/>
      <c r="B411" s="120" t="s">
        <v>172</v>
      </c>
      <c r="C411" s="96"/>
      <c r="D411" s="96"/>
      <c r="E411" s="96"/>
      <c r="F411" s="96"/>
      <c r="G411" s="96"/>
      <c r="H411" s="96"/>
      <c r="I411" s="96"/>
      <c r="J411" s="96"/>
      <c r="K411" s="96"/>
      <c r="L411" s="96"/>
      <c r="M411" s="96"/>
      <c r="N411" s="96"/>
      <c r="O411" s="96"/>
      <c r="Q411" s="217"/>
      <c r="R411" s="218"/>
      <c r="S411" s="218"/>
      <c r="T411" s="219"/>
      <c r="U411" s="220" t="s">
        <v>164</v>
      </c>
      <c r="V411" s="106"/>
      <c r="X411" s="93">
        <f>IF(Q411=0,0,((Q411/32)*155))</f>
        <v>0</v>
      </c>
      <c r="Y411" s="94"/>
      <c r="Z411" s="94"/>
      <c r="AA411" s="94"/>
      <c r="AB411" s="94"/>
      <c r="AC411" s="95"/>
      <c r="AD411" s="96" t="s">
        <v>165</v>
      </c>
      <c r="AE411" s="96"/>
    </row>
    <row r="412" spans="1:31" ht="2.25" customHeight="1" x14ac:dyDescent="0.25">
      <c r="A412" s="1"/>
    </row>
    <row r="413" spans="1:31" ht="15" customHeight="1" x14ac:dyDescent="0.25">
      <c r="A413" s="1"/>
      <c r="B413" s="120" t="s">
        <v>173</v>
      </c>
      <c r="C413" s="96"/>
      <c r="D413" s="96"/>
      <c r="E413" s="96"/>
      <c r="F413" s="96"/>
      <c r="G413" s="96"/>
      <c r="H413" s="96"/>
      <c r="I413" s="96"/>
      <c r="J413" s="96"/>
      <c r="K413" s="96"/>
      <c r="L413" s="96"/>
      <c r="M413" s="96"/>
      <c r="N413" s="96"/>
      <c r="O413" s="96"/>
      <c r="Q413" s="217"/>
      <c r="R413" s="218"/>
      <c r="S413" s="218"/>
      <c r="T413" s="219"/>
      <c r="U413" s="220" t="s">
        <v>164</v>
      </c>
      <c r="V413" s="106"/>
      <c r="X413" s="93">
        <f>IF(Q413=0,0,((Q413/32)*100))</f>
        <v>0</v>
      </c>
      <c r="Y413" s="94"/>
      <c r="Z413" s="94"/>
      <c r="AA413" s="94"/>
      <c r="AB413" s="94"/>
      <c r="AC413" s="95"/>
      <c r="AD413" s="96" t="s">
        <v>165</v>
      </c>
      <c r="AE413" s="96"/>
    </row>
    <row r="414" spans="1:31" ht="2.25" customHeight="1" x14ac:dyDescent="0.25">
      <c r="A414" s="1"/>
    </row>
    <row r="415" spans="1:31" ht="15" customHeight="1" x14ac:dyDescent="0.25">
      <c r="A415" s="1"/>
      <c r="B415" s="120" t="s">
        <v>174</v>
      </c>
      <c r="C415" s="96"/>
      <c r="D415" s="96"/>
      <c r="E415" s="96"/>
      <c r="F415" s="96"/>
      <c r="G415" s="96"/>
      <c r="H415" s="96"/>
      <c r="I415" s="96"/>
      <c r="J415" s="96"/>
      <c r="K415" s="96"/>
      <c r="L415" s="96"/>
      <c r="M415" s="96"/>
      <c r="N415" s="96"/>
      <c r="O415" s="96"/>
      <c r="Q415" s="217"/>
      <c r="R415" s="218"/>
      <c r="S415" s="218"/>
      <c r="T415" s="219"/>
      <c r="U415" s="220" t="s">
        <v>164</v>
      </c>
      <c r="V415" s="106"/>
      <c r="X415" s="93">
        <f>IF(Q415=0,0,((Q415/32)*175))</f>
        <v>0</v>
      </c>
      <c r="Y415" s="94"/>
      <c r="Z415" s="94"/>
      <c r="AA415" s="94"/>
      <c r="AB415" s="94"/>
      <c r="AC415" s="95"/>
      <c r="AD415" s="96" t="s">
        <v>165</v>
      </c>
      <c r="AE415" s="96"/>
    </row>
    <row r="416" spans="1:31" ht="2.25" customHeight="1" x14ac:dyDescent="0.25">
      <c r="A416" s="1"/>
    </row>
    <row r="417" spans="1:31" ht="15" customHeight="1" x14ac:dyDescent="0.25">
      <c r="A417" s="1"/>
      <c r="B417" s="120" t="s">
        <v>175</v>
      </c>
      <c r="C417" s="96"/>
      <c r="D417" s="96"/>
      <c r="E417" s="96"/>
      <c r="F417" s="96"/>
      <c r="G417" s="96"/>
      <c r="H417" s="96"/>
      <c r="I417" s="96"/>
      <c r="J417" s="96"/>
      <c r="K417" s="96"/>
      <c r="L417" s="96"/>
      <c r="M417" s="96"/>
      <c r="N417" s="96"/>
      <c r="O417" s="96"/>
      <c r="Q417" s="217"/>
      <c r="R417" s="218"/>
      <c r="S417" s="218"/>
      <c r="T417" s="219"/>
      <c r="U417" s="220" t="s">
        <v>164</v>
      </c>
      <c r="V417" s="106"/>
      <c r="X417" s="93">
        <f>IF(Q417=0,0,((Q417/32)*100))</f>
        <v>0</v>
      </c>
      <c r="Y417" s="94"/>
      <c r="Z417" s="94"/>
      <c r="AA417" s="94"/>
      <c r="AB417" s="94"/>
      <c r="AC417" s="95"/>
      <c r="AD417" s="96" t="s">
        <v>165</v>
      </c>
      <c r="AE417" s="96"/>
    </row>
    <row r="418" spans="1:31" ht="2.25" customHeight="1" x14ac:dyDescent="0.25">
      <c r="A418" s="1"/>
    </row>
    <row r="419" spans="1:31" ht="15" customHeight="1" x14ac:dyDescent="0.25">
      <c r="A419" s="1"/>
      <c r="B419" s="120" t="s">
        <v>176</v>
      </c>
      <c r="C419" s="96"/>
      <c r="D419" s="96"/>
      <c r="E419" s="96"/>
      <c r="F419" s="96"/>
      <c r="G419" s="96"/>
      <c r="H419" s="96"/>
      <c r="I419" s="96"/>
      <c r="J419" s="96"/>
      <c r="K419" s="96"/>
      <c r="L419" s="96"/>
      <c r="M419" s="96"/>
      <c r="N419" s="96"/>
      <c r="O419" s="96"/>
      <c r="Q419" s="217"/>
      <c r="R419" s="218"/>
      <c r="S419" s="218"/>
      <c r="T419" s="219"/>
      <c r="U419" s="220" t="s">
        <v>164</v>
      </c>
      <c r="V419" s="106"/>
      <c r="X419" s="93">
        <f>IF(Q419=0,0,((Q419/32)*155))</f>
        <v>0</v>
      </c>
      <c r="Y419" s="94"/>
      <c r="Z419" s="94"/>
      <c r="AA419" s="94"/>
      <c r="AB419" s="94"/>
      <c r="AC419" s="95"/>
      <c r="AD419" s="96" t="s">
        <v>165</v>
      </c>
      <c r="AE419" s="96"/>
    </row>
    <row r="420" spans="1:31" ht="2.25" customHeight="1" x14ac:dyDescent="0.25">
      <c r="A420" s="1"/>
      <c r="B420" s="11"/>
    </row>
    <row r="421" spans="1:31" ht="15" customHeight="1" x14ac:dyDescent="0.25">
      <c r="A421" s="1"/>
      <c r="B421" s="120" t="s">
        <v>177</v>
      </c>
      <c r="C421" s="96"/>
      <c r="D421" s="96"/>
      <c r="E421" s="96"/>
      <c r="F421" s="96"/>
      <c r="G421" s="96"/>
      <c r="H421" s="96"/>
      <c r="I421" s="96"/>
      <c r="J421" s="96"/>
      <c r="K421" s="96"/>
      <c r="L421" s="96"/>
      <c r="M421" s="96"/>
      <c r="N421" s="96"/>
      <c r="O421" s="96"/>
      <c r="Q421" s="217"/>
      <c r="R421" s="218"/>
      <c r="S421" s="218"/>
      <c r="T421" s="219"/>
      <c r="U421" s="220" t="s">
        <v>164</v>
      </c>
      <c r="V421" s="106"/>
      <c r="X421" s="93">
        <f>IF(Q421=0,0,((Q421/32)*155))</f>
        <v>0</v>
      </c>
      <c r="Y421" s="94"/>
      <c r="Z421" s="94"/>
      <c r="AA421" s="94"/>
      <c r="AB421" s="94"/>
      <c r="AC421" s="95"/>
      <c r="AD421" s="96" t="s">
        <v>165</v>
      </c>
      <c r="AE421" s="96"/>
    </row>
    <row r="422" spans="1:31" ht="2.25" customHeight="1" x14ac:dyDescent="0.25">
      <c r="A422" s="1"/>
      <c r="B422" s="11"/>
    </row>
    <row r="423" spans="1:31" ht="15" customHeight="1" x14ac:dyDescent="0.25">
      <c r="A423" s="1"/>
      <c r="B423" s="120" t="s">
        <v>178</v>
      </c>
      <c r="C423" s="96"/>
      <c r="D423" s="96"/>
      <c r="E423" s="96"/>
      <c r="F423" s="96"/>
      <c r="G423" s="96"/>
      <c r="H423" s="96"/>
      <c r="I423" s="96"/>
      <c r="J423" s="96"/>
      <c r="K423" s="96"/>
      <c r="L423" s="96"/>
      <c r="M423" s="96"/>
      <c r="N423" s="96"/>
      <c r="O423" s="96"/>
      <c r="Q423" s="217"/>
      <c r="R423" s="218"/>
      <c r="S423" s="218"/>
      <c r="T423" s="219"/>
      <c r="U423" s="220" t="s">
        <v>164</v>
      </c>
      <c r="V423" s="106"/>
      <c r="X423" s="93">
        <f>IF(Q423=0,0,((Q423/32)*130))</f>
        <v>0</v>
      </c>
      <c r="Y423" s="94"/>
      <c r="Z423" s="94"/>
      <c r="AA423" s="94"/>
      <c r="AB423" s="94"/>
      <c r="AC423" s="95"/>
      <c r="AD423" s="96" t="s">
        <v>165</v>
      </c>
      <c r="AE423" s="96"/>
    </row>
    <row r="424" spans="1:31" ht="2.25" customHeight="1" x14ac:dyDescent="0.25">
      <c r="A424" s="1"/>
      <c r="B424" s="11"/>
    </row>
    <row r="425" spans="1:31" ht="15" customHeight="1" x14ac:dyDescent="0.25">
      <c r="A425" s="1"/>
      <c r="B425" s="120" t="s">
        <v>179</v>
      </c>
      <c r="C425" s="96"/>
      <c r="D425" s="96"/>
      <c r="E425" s="96"/>
      <c r="F425" s="96"/>
      <c r="G425" s="96"/>
      <c r="H425" s="96"/>
      <c r="I425" s="96"/>
      <c r="J425" s="96"/>
      <c r="K425" s="96"/>
      <c r="L425" s="96"/>
      <c r="M425" s="96"/>
      <c r="N425" s="96"/>
      <c r="O425" s="96"/>
      <c r="Q425" s="217"/>
      <c r="R425" s="218"/>
      <c r="S425" s="218"/>
      <c r="T425" s="219"/>
      <c r="U425" s="220" t="s">
        <v>164</v>
      </c>
      <c r="V425" s="106"/>
      <c r="X425" s="93">
        <f>IF(Q425=0,0,((Q425/32)*175))</f>
        <v>0</v>
      </c>
      <c r="Y425" s="94"/>
      <c r="Z425" s="94"/>
      <c r="AA425" s="94"/>
      <c r="AB425" s="94"/>
      <c r="AC425" s="95"/>
      <c r="AD425" s="96" t="s">
        <v>165</v>
      </c>
      <c r="AE425" s="96"/>
    </row>
    <row r="426" spans="1:31" ht="2.25" customHeight="1" x14ac:dyDescent="0.25">
      <c r="A426" s="1"/>
      <c r="B426" s="11"/>
      <c r="AB426" s="82"/>
    </row>
    <row r="427" spans="1:31" ht="15" customHeight="1" x14ac:dyDescent="0.25">
      <c r="A427" s="1"/>
      <c r="B427" s="120" t="s">
        <v>180</v>
      </c>
      <c r="C427" s="96"/>
      <c r="D427" s="96"/>
      <c r="E427" s="96"/>
      <c r="F427" s="96"/>
      <c r="G427" s="96"/>
      <c r="H427" s="96"/>
      <c r="I427" s="96"/>
      <c r="J427" s="96"/>
      <c r="K427" s="96"/>
      <c r="L427" s="96"/>
      <c r="M427" s="96"/>
      <c r="N427" s="96"/>
      <c r="O427" s="96"/>
      <c r="Q427" s="217"/>
      <c r="R427" s="218"/>
      <c r="S427" s="218"/>
      <c r="T427" s="219"/>
      <c r="U427" s="220" t="s">
        <v>164</v>
      </c>
      <c r="V427" s="106"/>
      <c r="X427" s="93">
        <f>IF(Q427=0,0,((Q427/32)*175))</f>
        <v>0</v>
      </c>
      <c r="Y427" s="94"/>
      <c r="Z427" s="94"/>
      <c r="AA427" s="94"/>
      <c r="AB427" s="94"/>
      <c r="AC427" s="95"/>
      <c r="AD427" s="96" t="s">
        <v>165</v>
      </c>
      <c r="AE427" s="96"/>
    </row>
    <row r="428" spans="1:31" ht="2.25" customHeight="1" x14ac:dyDescent="0.25">
      <c r="A428" s="1"/>
      <c r="B428" s="11"/>
    </row>
    <row r="429" spans="1:31" ht="15" customHeight="1" x14ac:dyDescent="0.25">
      <c r="A429" s="1"/>
      <c r="B429" s="120" t="s">
        <v>181</v>
      </c>
      <c r="C429" s="96"/>
      <c r="D429" s="96"/>
      <c r="E429" s="96"/>
      <c r="F429" s="96"/>
      <c r="G429" s="96"/>
      <c r="H429" s="96"/>
      <c r="I429" s="96"/>
      <c r="J429" s="96"/>
      <c r="K429" s="96"/>
      <c r="L429" s="96"/>
      <c r="M429" s="96"/>
      <c r="N429" s="96"/>
      <c r="O429" s="96"/>
      <c r="Q429" s="217"/>
      <c r="R429" s="218"/>
      <c r="S429" s="218"/>
      <c r="T429" s="219"/>
      <c r="U429" s="220" t="s">
        <v>164</v>
      </c>
      <c r="V429" s="106"/>
      <c r="X429" s="93">
        <f>IF(Q429=0,0,((Q429/32)*155))</f>
        <v>0</v>
      </c>
      <c r="Y429" s="94"/>
      <c r="Z429" s="94"/>
      <c r="AA429" s="94"/>
      <c r="AB429" s="94"/>
      <c r="AC429" s="95"/>
      <c r="AD429" s="96" t="s">
        <v>165</v>
      </c>
      <c r="AE429" s="96"/>
    </row>
    <row r="430" spans="1:31" ht="2.25" customHeight="1" x14ac:dyDescent="0.25">
      <c r="A430" s="1"/>
      <c r="B430" s="11"/>
    </row>
    <row r="431" spans="1:31" ht="15" customHeight="1" x14ac:dyDescent="0.25">
      <c r="A431" s="1"/>
      <c r="B431" s="120" t="s">
        <v>182</v>
      </c>
      <c r="C431" s="96"/>
      <c r="D431" s="96"/>
      <c r="E431" s="96"/>
      <c r="F431" s="96"/>
      <c r="G431" s="96"/>
      <c r="H431" s="96"/>
      <c r="I431" s="96"/>
      <c r="J431" s="96"/>
      <c r="K431" s="96"/>
      <c r="L431" s="96"/>
      <c r="M431" s="96"/>
      <c r="N431" s="96"/>
      <c r="O431" s="96"/>
      <c r="Q431" s="217"/>
      <c r="R431" s="218"/>
      <c r="S431" s="218"/>
      <c r="T431" s="219"/>
      <c r="U431" s="220" t="s">
        <v>164</v>
      </c>
      <c r="V431" s="106"/>
      <c r="X431" s="93">
        <f>IF(Q431=0,0,((Q431/32)*155))</f>
        <v>0</v>
      </c>
      <c r="Y431" s="94"/>
      <c r="Z431" s="94"/>
      <c r="AA431" s="94"/>
      <c r="AB431" s="94"/>
      <c r="AC431" s="95"/>
      <c r="AD431" s="96" t="s">
        <v>165</v>
      </c>
      <c r="AE431" s="96"/>
    </row>
    <row r="432" spans="1:31" ht="2.25" customHeight="1" x14ac:dyDescent="0.25">
      <c r="A432" s="1"/>
      <c r="B432" s="11"/>
    </row>
    <row r="433" spans="1:31" ht="15" customHeight="1" x14ac:dyDescent="0.25">
      <c r="A433" s="1"/>
      <c r="B433" s="120" t="s">
        <v>183</v>
      </c>
      <c r="C433" s="96"/>
      <c r="D433" s="96"/>
      <c r="E433" s="96"/>
      <c r="F433" s="96"/>
      <c r="G433" s="96"/>
      <c r="H433" s="96"/>
      <c r="I433" s="96"/>
      <c r="J433" s="96"/>
      <c r="K433" s="96"/>
      <c r="L433" s="96"/>
      <c r="M433" s="96"/>
      <c r="N433" s="96"/>
      <c r="O433" s="96"/>
      <c r="Q433" s="217"/>
      <c r="R433" s="218"/>
      <c r="S433" s="218"/>
      <c r="T433" s="219"/>
      <c r="U433" s="220" t="s">
        <v>164</v>
      </c>
      <c r="V433" s="106"/>
      <c r="X433" s="93">
        <f>IF(Q433=0,0,((Q433/32)*100))</f>
        <v>0</v>
      </c>
      <c r="Y433" s="94"/>
      <c r="Z433" s="94"/>
      <c r="AA433" s="94"/>
      <c r="AB433" s="94"/>
      <c r="AC433" s="95"/>
      <c r="AD433" s="96" t="s">
        <v>165</v>
      </c>
      <c r="AE433" s="96"/>
    </row>
    <row r="434" spans="1:31" ht="2.25" customHeight="1" x14ac:dyDescent="0.25">
      <c r="A434" s="1"/>
      <c r="B434" s="11"/>
    </row>
    <row r="435" spans="1:31" ht="15" customHeight="1" x14ac:dyDescent="0.25">
      <c r="A435" s="1"/>
      <c r="B435" s="120" t="s">
        <v>184</v>
      </c>
      <c r="C435" s="96"/>
      <c r="D435" s="96"/>
      <c r="E435" s="96"/>
      <c r="F435" s="96"/>
      <c r="G435" s="96"/>
      <c r="H435" s="96"/>
      <c r="I435" s="96"/>
      <c r="J435" s="96"/>
      <c r="K435" s="96"/>
      <c r="L435" s="96"/>
      <c r="M435" s="96"/>
      <c r="N435" s="96"/>
      <c r="O435" s="96"/>
      <c r="Q435" s="217"/>
      <c r="R435" s="218"/>
      <c r="S435" s="218"/>
      <c r="T435" s="219"/>
      <c r="U435" s="220" t="s">
        <v>164</v>
      </c>
      <c r="V435" s="106"/>
      <c r="X435" s="93">
        <f>IF(Q435=0,0,((Q435/32)*100))</f>
        <v>0</v>
      </c>
      <c r="Y435" s="94"/>
      <c r="Z435" s="94"/>
      <c r="AA435" s="94"/>
      <c r="AB435" s="94"/>
      <c r="AC435" s="95"/>
      <c r="AD435" s="96" t="s">
        <v>165</v>
      </c>
      <c r="AE435" s="96"/>
    </row>
    <row r="436" spans="1:31" ht="2.25" customHeight="1" x14ac:dyDescent="0.25">
      <c r="A436" s="1"/>
      <c r="B436" s="11"/>
    </row>
    <row r="437" spans="1:31" ht="15" customHeight="1" x14ac:dyDescent="0.25">
      <c r="A437" s="1"/>
      <c r="B437" s="120" t="s">
        <v>185</v>
      </c>
      <c r="C437" s="96"/>
      <c r="D437" s="96"/>
      <c r="E437" s="96"/>
      <c r="F437" s="96"/>
      <c r="G437" s="96"/>
      <c r="H437" s="96"/>
      <c r="I437" s="96"/>
      <c r="J437" s="96"/>
      <c r="K437" s="96"/>
      <c r="L437" s="96"/>
      <c r="M437" s="96"/>
      <c r="N437" s="96"/>
      <c r="O437" s="96"/>
      <c r="Q437" s="217"/>
      <c r="R437" s="218"/>
      <c r="S437" s="218"/>
      <c r="T437" s="219"/>
      <c r="U437" s="220" t="s">
        <v>164</v>
      </c>
      <c r="V437" s="106"/>
      <c r="X437" s="93">
        <f>IF(Q437=0,0,((Q437/32)*155))</f>
        <v>0</v>
      </c>
      <c r="Y437" s="94"/>
      <c r="Z437" s="94"/>
      <c r="AA437" s="94"/>
      <c r="AB437" s="94"/>
      <c r="AC437" s="95"/>
      <c r="AD437" s="96" t="s">
        <v>165</v>
      </c>
      <c r="AE437" s="96"/>
    </row>
    <row r="438" spans="1:31" ht="2.25" customHeight="1" x14ac:dyDescent="0.25">
      <c r="A438" s="1"/>
      <c r="B438" s="11"/>
    </row>
    <row r="439" spans="1:31" ht="15" customHeight="1" x14ac:dyDescent="0.25">
      <c r="A439" s="1"/>
      <c r="B439" s="120" t="s">
        <v>186</v>
      </c>
      <c r="C439" s="96"/>
      <c r="D439" s="96"/>
      <c r="E439" s="96"/>
      <c r="F439" s="96"/>
      <c r="G439" s="96"/>
      <c r="H439" s="96"/>
      <c r="I439" s="96"/>
      <c r="J439" s="96"/>
      <c r="K439" s="96"/>
      <c r="L439" s="96"/>
      <c r="M439" s="96"/>
      <c r="N439" s="96"/>
      <c r="O439" s="96"/>
      <c r="Q439" s="217"/>
      <c r="R439" s="218"/>
      <c r="S439" s="218"/>
      <c r="T439" s="219"/>
      <c r="U439" s="220" t="s">
        <v>164</v>
      </c>
      <c r="V439" s="106"/>
      <c r="X439" s="93">
        <f>IF(Q439=0,0,((Q439/32)*100))</f>
        <v>0</v>
      </c>
      <c r="Y439" s="94"/>
      <c r="Z439" s="94"/>
      <c r="AA439" s="94"/>
      <c r="AB439" s="94"/>
      <c r="AC439" s="95"/>
      <c r="AD439" s="96" t="s">
        <v>165</v>
      </c>
      <c r="AE439" s="96"/>
    </row>
    <row r="440" spans="1:31" ht="2.25" customHeight="1" x14ac:dyDescent="0.25">
      <c r="A440" s="1"/>
      <c r="B440" s="11"/>
    </row>
    <row r="441" spans="1:31" ht="15" customHeight="1" x14ac:dyDescent="0.25">
      <c r="A441" s="1"/>
      <c r="B441" s="120" t="s">
        <v>187</v>
      </c>
      <c r="C441" s="96"/>
      <c r="D441" s="96"/>
      <c r="E441" s="96"/>
      <c r="F441" s="96"/>
      <c r="G441" s="96"/>
      <c r="H441" s="96"/>
      <c r="I441" s="96"/>
      <c r="J441" s="96"/>
      <c r="K441" s="96"/>
      <c r="L441" s="96"/>
      <c r="M441" s="96"/>
      <c r="N441" s="96"/>
      <c r="O441" s="96"/>
      <c r="Q441" s="217"/>
      <c r="R441" s="218"/>
      <c r="S441" s="218"/>
      <c r="T441" s="219"/>
      <c r="U441" s="220" t="s">
        <v>164</v>
      </c>
      <c r="V441" s="106"/>
      <c r="X441" s="93">
        <f>IF(Q441=0,0,((Q441/32)*155))</f>
        <v>0</v>
      </c>
      <c r="Y441" s="94"/>
      <c r="Z441" s="94"/>
      <c r="AA441" s="94"/>
      <c r="AB441" s="94"/>
      <c r="AC441" s="95"/>
      <c r="AD441" s="96" t="s">
        <v>165</v>
      </c>
      <c r="AE441" s="96"/>
    </row>
    <row r="442" spans="1:31" ht="2.25" customHeight="1" x14ac:dyDescent="0.25">
      <c r="A442" s="1"/>
      <c r="B442" s="11"/>
    </row>
    <row r="443" spans="1:31" ht="15" customHeight="1" x14ac:dyDescent="0.25">
      <c r="A443" s="1"/>
      <c r="B443" s="120" t="s">
        <v>188</v>
      </c>
      <c r="C443" s="96"/>
      <c r="D443" s="96"/>
      <c r="E443" s="96"/>
      <c r="F443" s="96"/>
      <c r="G443" s="96"/>
      <c r="H443" s="96"/>
      <c r="I443" s="96"/>
      <c r="J443" s="96"/>
      <c r="K443" s="96"/>
      <c r="L443" s="96"/>
      <c r="M443" s="96"/>
      <c r="N443" s="96"/>
      <c r="O443" s="96"/>
      <c r="Q443" s="217"/>
      <c r="R443" s="218"/>
      <c r="S443" s="218"/>
      <c r="T443" s="219"/>
      <c r="U443" s="220" t="s">
        <v>164</v>
      </c>
      <c r="V443" s="106"/>
      <c r="X443" s="93">
        <f>IF(Q443=0,0,((Q443/32)*100))</f>
        <v>0</v>
      </c>
      <c r="Y443" s="94"/>
      <c r="Z443" s="94"/>
      <c r="AA443" s="94"/>
      <c r="AB443" s="94"/>
      <c r="AC443" s="95"/>
      <c r="AD443" s="96" t="s">
        <v>165</v>
      </c>
      <c r="AE443" s="96"/>
    </row>
    <row r="444" spans="1:31" ht="2.25" customHeight="1" x14ac:dyDescent="0.25">
      <c r="A444" s="1"/>
      <c r="B444" s="11"/>
    </row>
    <row r="445" spans="1:31" ht="15" customHeight="1" x14ac:dyDescent="0.25">
      <c r="A445" s="1"/>
      <c r="B445" s="120" t="s">
        <v>189</v>
      </c>
      <c r="C445" s="96"/>
      <c r="D445" s="96"/>
      <c r="E445" s="96"/>
      <c r="F445" s="96"/>
      <c r="G445" s="96"/>
      <c r="H445" s="96"/>
      <c r="I445" s="96"/>
      <c r="J445" s="96"/>
      <c r="K445" s="96"/>
      <c r="L445" s="96"/>
      <c r="M445" s="96"/>
      <c r="N445" s="96"/>
      <c r="O445" s="96"/>
      <c r="Q445" s="217"/>
      <c r="R445" s="218"/>
      <c r="S445" s="218"/>
      <c r="T445" s="219"/>
      <c r="U445" s="220" t="s">
        <v>164</v>
      </c>
      <c r="V445" s="106"/>
      <c r="X445" s="93">
        <f>IF(Q445=0,0,((Q445/32)*175))</f>
        <v>0</v>
      </c>
      <c r="Y445" s="94"/>
      <c r="Z445" s="94"/>
      <c r="AA445" s="94"/>
      <c r="AB445" s="94"/>
      <c r="AC445" s="95"/>
      <c r="AD445" s="96" t="s">
        <v>165</v>
      </c>
      <c r="AE445" s="96"/>
    </row>
    <row r="446" spans="1:31" ht="2.25" customHeight="1" x14ac:dyDescent="0.25">
      <c r="A446" s="1"/>
      <c r="B446" s="11"/>
    </row>
    <row r="447" spans="1:31" ht="15" customHeight="1" x14ac:dyDescent="0.25">
      <c r="A447" s="1"/>
      <c r="B447" s="120" t="s">
        <v>190</v>
      </c>
      <c r="C447" s="96"/>
      <c r="D447" s="96"/>
      <c r="E447" s="96"/>
      <c r="F447" s="96"/>
      <c r="G447" s="96"/>
      <c r="H447" s="96"/>
      <c r="I447" s="96"/>
      <c r="J447" s="96"/>
      <c r="K447" s="96"/>
      <c r="L447" s="96"/>
      <c r="M447" s="96"/>
      <c r="N447" s="96"/>
      <c r="O447" s="96"/>
      <c r="Q447" s="217"/>
      <c r="R447" s="218"/>
      <c r="S447" s="218"/>
      <c r="T447" s="219"/>
      <c r="U447" s="220" t="s">
        <v>164</v>
      </c>
      <c r="V447" s="106"/>
      <c r="X447" s="93">
        <f>IF(Q447=0,0,((Q447/32)*155))</f>
        <v>0</v>
      </c>
      <c r="Y447" s="94"/>
      <c r="Z447" s="94"/>
      <c r="AA447" s="94"/>
      <c r="AB447" s="94"/>
      <c r="AC447" s="95"/>
      <c r="AD447" s="96" t="s">
        <v>165</v>
      </c>
      <c r="AE447" s="96"/>
    </row>
    <row r="448" spans="1:31" ht="2.25" customHeight="1" x14ac:dyDescent="0.25">
      <c r="A448" s="1"/>
      <c r="B448" s="11"/>
    </row>
    <row r="449" spans="1:43" ht="15" customHeight="1" x14ac:dyDescent="0.25">
      <c r="A449" s="1"/>
      <c r="B449" s="120" t="s">
        <v>191</v>
      </c>
      <c r="C449" s="96"/>
      <c r="D449" s="96"/>
      <c r="E449" s="96"/>
      <c r="F449" s="96"/>
      <c r="G449" s="96"/>
      <c r="H449" s="96"/>
      <c r="I449" s="96"/>
      <c r="J449" s="96"/>
      <c r="K449" s="96"/>
      <c r="L449" s="96"/>
      <c r="M449" s="96"/>
      <c r="N449" s="96"/>
      <c r="O449" s="96"/>
      <c r="Q449" s="217"/>
      <c r="R449" s="218"/>
      <c r="S449" s="218"/>
      <c r="T449" s="219"/>
      <c r="U449" s="220" t="s">
        <v>164</v>
      </c>
      <c r="V449" s="106"/>
      <c r="X449" s="93">
        <f>IF(Q449=0,0,((Q449/32)*155))</f>
        <v>0</v>
      </c>
      <c r="Y449" s="94"/>
      <c r="Z449" s="94"/>
      <c r="AA449" s="94"/>
      <c r="AB449" s="94"/>
      <c r="AC449" s="95"/>
      <c r="AD449" s="96" t="s">
        <v>165</v>
      </c>
      <c r="AE449" s="96"/>
    </row>
    <row r="450" spans="1:43" ht="2.25" customHeight="1" x14ac:dyDescent="0.25">
      <c r="A450" s="1"/>
      <c r="B450" s="11"/>
    </row>
    <row r="451" spans="1:43" ht="15" customHeight="1" x14ac:dyDescent="0.25">
      <c r="A451" s="1"/>
      <c r="B451" s="120" t="s">
        <v>192</v>
      </c>
      <c r="C451" s="96"/>
      <c r="D451" s="96"/>
      <c r="E451" s="96"/>
      <c r="F451" s="96"/>
      <c r="G451" s="96"/>
      <c r="H451" s="96"/>
      <c r="I451" s="96"/>
      <c r="J451" s="96"/>
      <c r="K451" s="96"/>
      <c r="L451" s="96"/>
      <c r="M451" s="96"/>
      <c r="N451" s="96"/>
      <c r="O451" s="96"/>
      <c r="Q451" s="217"/>
      <c r="R451" s="218"/>
      <c r="S451" s="218"/>
      <c r="T451" s="219"/>
      <c r="U451" s="220" t="s">
        <v>164</v>
      </c>
      <c r="V451" s="106"/>
      <c r="X451" s="93">
        <f>IF(Q451=0,0,((Q451/32)*155))</f>
        <v>0</v>
      </c>
      <c r="Y451" s="94"/>
      <c r="Z451" s="94"/>
      <c r="AA451" s="94"/>
      <c r="AB451" s="94"/>
      <c r="AC451" s="95"/>
      <c r="AD451" s="96" t="s">
        <v>165</v>
      </c>
      <c r="AE451" s="96"/>
    </row>
    <row r="452" spans="1:43" ht="2.25" customHeight="1" x14ac:dyDescent="0.25">
      <c r="A452" s="1"/>
      <c r="B452" s="11"/>
    </row>
    <row r="453" spans="1:43" ht="15" customHeight="1" x14ac:dyDescent="0.25">
      <c r="A453" s="1"/>
      <c r="B453" s="120" t="s">
        <v>193</v>
      </c>
      <c r="C453" s="96"/>
      <c r="D453" s="96"/>
      <c r="E453" s="96"/>
      <c r="F453" s="96"/>
      <c r="G453" s="96"/>
      <c r="H453" s="96"/>
      <c r="I453" s="96"/>
      <c r="J453" s="96"/>
      <c r="K453" s="96"/>
      <c r="L453" s="96"/>
      <c r="M453" s="96"/>
      <c r="N453" s="96"/>
      <c r="O453" s="96"/>
      <c r="X453" s="93">
        <f>SUM(X401,X403,X405,X407,X409,X411,X413,X415,X417,X419,X421,X423,X425,X427,X429,X431,X433,X435,X437,X439,X441,X443,X445,X447,X449,X451)</f>
        <v>0</v>
      </c>
      <c r="Y453" s="94"/>
      <c r="Z453" s="94"/>
      <c r="AA453" s="94"/>
      <c r="AB453" s="94"/>
      <c r="AC453" s="95"/>
      <c r="AD453" s="96" t="s">
        <v>165</v>
      </c>
      <c r="AE453" s="96"/>
    </row>
    <row r="454" spans="1:43" ht="15" customHeight="1" x14ac:dyDescent="0.25">
      <c r="A454" s="1"/>
      <c r="B454" s="11"/>
      <c r="X454" s="2"/>
      <c r="Y454" s="2"/>
      <c r="Z454" s="2"/>
      <c r="AA454" s="2"/>
      <c r="AB454" s="2"/>
      <c r="AC454" s="2"/>
    </row>
    <row r="455" spans="1:43" ht="15" customHeight="1" x14ac:dyDescent="0.25">
      <c r="A455" s="1">
        <v>44</v>
      </c>
      <c r="B455" s="105" t="s">
        <v>194</v>
      </c>
      <c r="C455" s="105"/>
      <c r="D455" s="105"/>
      <c r="E455" s="105"/>
      <c r="F455" s="105"/>
      <c r="G455" s="105"/>
      <c r="H455" s="105"/>
      <c r="I455" s="105"/>
      <c r="J455" s="105"/>
      <c r="K455" s="105"/>
      <c r="L455" s="105"/>
      <c r="M455" s="105"/>
      <c r="N455" s="105"/>
      <c r="O455" s="105"/>
      <c r="P455" s="105"/>
      <c r="Q455" s="105"/>
      <c r="R455" s="105"/>
      <c r="S455" s="105"/>
      <c r="T455" s="105"/>
      <c r="U455" s="105"/>
      <c r="V455" s="105"/>
      <c r="W455" s="105"/>
      <c r="X455" s="105"/>
      <c r="Y455" s="105"/>
      <c r="Z455" s="105"/>
      <c r="AA455" s="105"/>
      <c r="AB455" s="105"/>
      <c r="AC455" s="105"/>
      <c r="AD455" s="105"/>
      <c r="AE455" s="105"/>
      <c r="AF455" s="105"/>
      <c r="AG455" s="105"/>
      <c r="AH455" s="105"/>
      <c r="AI455" s="105"/>
      <c r="AJ455" s="105"/>
      <c r="AK455" s="105"/>
      <c r="AL455" s="105"/>
      <c r="AM455" s="105"/>
      <c r="AN455" s="105"/>
      <c r="AO455" s="105"/>
      <c r="AP455" s="105"/>
      <c r="AQ455" s="10">
        <f>Q457*3.2</f>
        <v>0</v>
      </c>
    </row>
    <row r="456" spans="1:43" ht="2.25" customHeight="1" x14ac:dyDescent="0.25">
      <c r="A456" s="1"/>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row>
    <row r="457" spans="1:43" ht="15" customHeight="1" x14ac:dyDescent="0.25">
      <c r="A457" s="1"/>
      <c r="B457" s="120" t="s">
        <v>195</v>
      </c>
      <c r="C457" s="96"/>
      <c r="D457" s="96"/>
      <c r="E457" s="96"/>
      <c r="F457" s="96"/>
      <c r="G457" s="96"/>
      <c r="H457" s="96"/>
      <c r="I457" s="96"/>
      <c r="J457" s="96"/>
      <c r="K457" s="96"/>
      <c r="L457" s="96"/>
      <c r="M457" s="96"/>
      <c r="N457" s="96"/>
      <c r="O457" s="96"/>
      <c r="Q457" s="217"/>
      <c r="R457" s="218"/>
      <c r="S457" s="218"/>
      <c r="T457" s="219"/>
      <c r="U457" s="220" t="s">
        <v>196</v>
      </c>
      <c r="V457" s="106"/>
      <c r="X457" s="93">
        <f>SUM(AQ455,AQ457)</f>
        <v>0</v>
      </c>
      <c r="Y457" s="94"/>
      <c r="Z457" s="94"/>
      <c r="AA457" s="94"/>
      <c r="AB457" s="94"/>
      <c r="AC457" s="95"/>
      <c r="AD457" s="96" t="s">
        <v>165</v>
      </c>
      <c r="AE457" s="96"/>
      <c r="AQ457" s="10">
        <f>IF(AND(Q457&gt;0,Q459=0),230,0)</f>
        <v>0</v>
      </c>
    </row>
    <row r="458" spans="1:43" ht="2.25" customHeight="1" x14ac:dyDescent="0.25">
      <c r="A458" s="1"/>
      <c r="B458" s="11"/>
    </row>
    <row r="459" spans="1:43" ht="15" customHeight="1" x14ac:dyDescent="0.25">
      <c r="A459" s="1"/>
      <c r="B459" s="120" t="s">
        <v>197</v>
      </c>
      <c r="C459" s="96"/>
      <c r="D459" s="96"/>
      <c r="E459" s="96"/>
      <c r="F459" s="96"/>
      <c r="G459" s="96"/>
      <c r="H459" s="96"/>
      <c r="I459" s="96"/>
      <c r="J459" s="96"/>
      <c r="K459" s="96"/>
      <c r="L459" s="96"/>
      <c r="M459" s="96"/>
      <c r="N459" s="96"/>
      <c r="O459" s="96"/>
      <c r="Q459" s="217"/>
      <c r="R459" s="218"/>
      <c r="S459" s="218"/>
      <c r="T459" s="219"/>
      <c r="U459" s="220" t="s">
        <v>196</v>
      </c>
      <c r="V459" s="106"/>
      <c r="X459" s="93">
        <f>SUM(AQ459,AQ461)</f>
        <v>0</v>
      </c>
      <c r="Y459" s="94"/>
      <c r="Z459" s="94"/>
      <c r="AA459" s="94"/>
      <c r="AB459" s="94"/>
      <c r="AC459" s="95"/>
      <c r="AD459" s="96" t="s">
        <v>165</v>
      </c>
      <c r="AE459" s="96"/>
      <c r="AQ459" s="10">
        <f>Q459*18</f>
        <v>0</v>
      </c>
    </row>
    <row r="460" spans="1:43" ht="2.25" customHeight="1" x14ac:dyDescent="0.25">
      <c r="A460" s="1"/>
      <c r="B460" s="11"/>
      <c r="X460" s="2"/>
      <c r="Y460" s="2"/>
      <c r="Z460" s="2"/>
      <c r="AA460" s="2"/>
      <c r="AB460" s="2"/>
      <c r="AC460" s="2"/>
    </row>
    <row r="461" spans="1:43" ht="15" customHeight="1" x14ac:dyDescent="0.25">
      <c r="A461" s="1"/>
      <c r="B461" s="120" t="s">
        <v>198</v>
      </c>
      <c r="C461" s="96"/>
      <c r="D461" s="96"/>
      <c r="E461" s="96"/>
      <c r="F461" s="96"/>
      <c r="G461" s="96"/>
      <c r="H461" s="96"/>
      <c r="I461" s="96"/>
      <c r="J461" s="96"/>
      <c r="K461" s="96"/>
      <c r="L461" s="96"/>
      <c r="M461" s="96"/>
      <c r="N461" s="96"/>
      <c r="O461" s="96"/>
      <c r="X461" s="93">
        <f>SUM(X457,X459)</f>
        <v>0</v>
      </c>
      <c r="Y461" s="94"/>
      <c r="Z461" s="94"/>
      <c r="AA461" s="94"/>
      <c r="AB461" s="94"/>
      <c r="AC461" s="95"/>
      <c r="AD461" s="96" t="s">
        <v>165</v>
      </c>
      <c r="AE461" s="96"/>
      <c r="AQ461" s="10">
        <f>IF(AND(Q457&gt;=0,Q459&gt;0),340,0)</f>
        <v>0</v>
      </c>
    </row>
    <row r="462" spans="1:43" ht="15" customHeight="1" x14ac:dyDescent="0.25">
      <c r="A462" s="1"/>
      <c r="B462" s="11"/>
      <c r="X462" s="2"/>
      <c r="Y462" s="2"/>
      <c r="Z462" s="2"/>
      <c r="AA462" s="2"/>
      <c r="AB462" s="2"/>
      <c r="AC462" s="2"/>
    </row>
    <row r="463" spans="1:43" ht="15" customHeight="1" x14ac:dyDescent="0.25">
      <c r="A463" s="1">
        <v>45</v>
      </c>
      <c r="B463" s="105" t="s">
        <v>199</v>
      </c>
      <c r="C463" s="105"/>
      <c r="D463" s="105"/>
      <c r="E463" s="105"/>
      <c r="F463" s="105"/>
      <c r="G463" s="105"/>
      <c r="H463" s="105"/>
      <c r="I463" s="105"/>
      <c r="J463" s="105"/>
      <c r="K463" s="105"/>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c r="AG463" s="105"/>
      <c r="AH463" s="105"/>
      <c r="AI463" s="105"/>
      <c r="AJ463" s="105"/>
      <c r="AK463" s="105"/>
      <c r="AL463" s="105"/>
      <c r="AM463" s="105"/>
      <c r="AN463" s="105"/>
      <c r="AO463" s="105"/>
      <c r="AP463" s="105"/>
    </row>
    <row r="464" spans="1:43" ht="2.25" customHeight="1" x14ac:dyDescent="0.25">
      <c r="A464" s="1"/>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row>
    <row r="465" spans="1:43" ht="15" customHeight="1" x14ac:dyDescent="0.25">
      <c r="A465" s="1"/>
      <c r="B465" s="120" t="s">
        <v>195</v>
      </c>
      <c r="C465" s="96"/>
      <c r="D465" s="96"/>
      <c r="E465" s="96"/>
      <c r="F465" s="96"/>
      <c r="G465" s="96"/>
      <c r="H465" s="96"/>
      <c r="I465" s="96"/>
      <c r="J465" s="96"/>
      <c r="K465" s="96"/>
      <c r="L465" s="96"/>
      <c r="M465" s="96"/>
      <c r="N465" s="96"/>
      <c r="O465" s="96"/>
      <c r="Q465" s="217"/>
      <c r="R465" s="218"/>
      <c r="S465" s="218"/>
      <c r="T465" s="219"/>
      <c r="U465" s="220" t="s">
        <v>196</v>
      </c>
      <c r="V465" s="106"/>
      <c r="X465" s="93">
        <f>IF(Q465&gt;0,120,0)</f>
        <v>0</v>
      </c>
      <c r="Y465" s="94"/>
      <c r="Z465" s="94"/>
      <c r="AA465" s="94"/>
      <c r="AB465" s="94"/>
      <c r="AC465" s="95"/>
      <c r="AD465" s="96" t="s">
        <v>165</v>
      </c>
      <c r="AE465" s="96"/>
    </row>
    <row r="466" spans="1:43" ht="2.25" customHeight="1" x14ac:dyDescent="0.25">
      <c r="A466" s="1"/>
      <c r="B466" s="11"/>
    </row>
    <row r="467" spans="1:43" ht="15" customHeight="1" x14ac:dyDescent="0.25">
      <c r="A467" s="1"/>
      <c r="B467" s="120" t="s">
        <v>197</v>
      </c>
      <c r="C467" s="96"/>
      <c r="D467" s="96"/>
      <c r="E467" s="96"/>
      <c r="F467" s="96"/>
      <c r="G467" s="96"/>
      <c r="H467" s="96"/>
      <c r="I467" s="96"/>
      <c r="J467" s="96"/>
      <c r="K467" s="96"/>
      <c r="L467" s="96"/>
      <c r="M467" s="96"/>
      <c r="N467" s="96"/>
      <c r="O467" s="96"/>
      <c r="Q467" s="217"/>
      <c r="R467" s="218"/>
      <c r="S467" s="218"/>
      <c r="T467" s="219"/>
      <c r="U467" s="220" t="s">
        <v>196</v>
      </c>
      <c r="V467" s="106"/>
      <c r="X467" s="93">
        <f>IF(Q467&gt;0,190,0)</f>
        <v>0</v>
      </c>
      <c r="Y467" s="94"/>
      <c r="Z467" s="94"/>
      <c r="AA467" s="94"/>
      <c r="AB467" s="94"/>
      <c r="AC467" s="95"/>
      <c r="AD467" s="96" t="s">
        <v>165</v>
      </c>
      <c r="AE467" s="96"/>
    </row>
    <row r="468" spans="1:43" ht="2.25" customHeight="1" x14ac:dyDescent="0.25">
      <c r="A468" s="1"/>
      <c r="B468" s="11"/>
      <c r="Q468" s="3"/>
      <c r="R468" s="3"/>
      <c r="S468" s="3"/>
      <c r="T468" s="3"/>
      <c r="U468" s="221"/>
      <c r="V468" s="221"/>
      <c r="X468" s="2"/>
      <c r="Y468" s="2"/>
      <c r="Z468" s="2"/>
      <c r="AA468" s="2"/>
      <c r="AB468" s="2"/>
      <c r="AC468" s="2"/>
    </row>
    <row r="469" spans="1:43" ht="15" customHeight="1" x14ac:dyDescent="0.25">
      <c r="A469" s="1"/>
      <c r="B469" s="120" t="s">
        <v>198</v>
      </c>
      <c r="C469" s="96"/>
      <c r="D469" s="96"/>
      <c r="E469" s="96"/>
      <c r="F469" s="96"/>
      <c r="G469" s="96"/>
      <c r="H469" s="96"/>
      <c r="I469" s="96"/>
      <c r="J469" s="96"/>
      <c r="K469" s="96"/>
      <c r="L469" s="96"/>
      <c r="M469" s="96"/>
      <c r="N469" s="96"/>
      <c r="O469" s="96"/>
      <c r="Q469" s="3"/>
      <c r="R469" s="3"/>
      <c r="S469" s="3"/>
      <c r="T469" s="3"/>
      <c r="U469" s="20"/>
      <c r="V469" s="20"/>
      <c r="X469" s="93">
        <f>SUM(X465,X467)</f>
        <v>0</v>
      </c>
      <c r="Y469" s="94"/>
      <c r="Z469" s="94"/>
      <c r="AA469" s="94"/>
      <c r="AB469" s="94"/>
      <c r="AC469" s="95"/>
      <c r="AD469" s="96" t="s">
        <v>165</v>
      </c>
      <c r="AE469" s="96"/>
    </row>
    <row r="470" spans="1:43" ht="15" customHeight="1" x14ac:dyDescent="0.25">
      <c r="A470" s="104"/>
      <c r="B470" s="96"/>
      <c r="C470" s="96"/>
      <c r="D470" s="96"/>
      <c r="E470" s="96"/>
      <c r="F470" s="96"/>
      <c r="G470" s="96"/>
      <c r="H470" s="96"/>
      <c r="I470" s="96"/>
      <c r="J470" s="96"/>
      <c r="K470" s="96"/>
      <c r="L470" s="96"/>
      <c r="M470" s="96"/>
      <c r="N470" s="96"/>
      <c r="O470" s="96"/>
      <c r="P470" s="96"/>
      <c r="Q470" s="96"/>
      <c r="R470" s="96"/>
      <c r="S470" s="96"/>
      <c r="T470" s="96"/>
      <c r="U470" s="96"/>
      <c r="V470" s="96"/>
      <c r="W470" s="96"/>
      <c r="X470" s="96"/>
      <c r="Y470" s="96"/>
      <c r="Z470" s="96"/>
      <c r="AA470" s="96"/>
      <c r="AB470" s="96"/>
      <c r="AC470" s="96"/>
      <c r="AD470" s="96"/>
      <c r="AE470" s="96"/>
      <c r="AF470" s="96"/>
      <c r="AG470" s="96"/>
      <c r="AH470" s="96"/>
      <c r="AI470" s="96"/>
      <c r="AJ470" s="96"/>
      <c r="AK470" s="96"/>
      <c r="AL470" s="96"/>
      <c r="AM470" s="96"/>
      <c r="AN470" s="96"/>
      <c r="AO470" s="96"/>
      <c r="AP470" s="96"/>
    </row>
    <row r="471" spans="1:43" ht="15" customHeight="1" x14ac:dyDescent="0.25">
      <c r="A471" s="1">
        <v>46</v>
      </c>
      <c r="B471" s="215" t="s">
        <v>200</v>
      </c>
      <c r="C471" s="215"/>
      <c r="D471" s="215"/>
      <c r="E471" s="215"/>
      <c r="F471" s="215"/>
      <c r="G471" s="215"/>
      <c r="H471" s="215"/>
      <c r="I471" s="215"/>
      <c r="J471" s="215"/>
      <c r="K471" s="215"/>
      <c r="L471" s="215"/>
      <c r="M471" s="215"/>
      <c r="N471" s="215"/>
      <c r="O471" s="215"/>
      <c r="P471" s="215"/>
      <c r="Q471" s="215"/>
      <c r="R471" s="215"/>
      <c r="S471" s="215"/>
      <c r="T471" s="215"/>
      <c r="U471" s="215"/>
      <c r="V471" s="215"/>
      <c r="W471" s="215"/>
      <c r="X471" s="215"/>
      <c r="Y471" s="215"/>
      <c r="Z471" s="215"/>
      <c r="AA471" s="215"/>
      <c r="AB471" s="215"/>
      <c r="AC471" s="215"/>
      <c r="AD471" s="215"/>
      <c r="AE471" s="215"/>
      <c r="AF471" s="215"/>
      <c r="AG471" s="215"/>
      <c r="AH471" s="215"/>
      <c r="AI471" s="215"/>
      <c r="AJ471" s="215"/>
      <c r="AK471" s="215"/>
      <c r="AL471" s="215"/>
      <c r="AM471" s="215"/>
      <c r="AN471" s="215"/>
      <c r="AO471" s="215"/>
      <c r="AP471" s="215"/>
    </row>
    <row r="472" spans="1:43" ht="15" customHeight="1" x14ac:dyDescent="0.25">
      <c r="A472" s="1"/>
      <c r="B472" s="199"/>
      <c r="C472" s="199"/>
      <c r="D472" s="199"/>
      <c r="E472" s="199"/>
      <c r="F472" s="199"/>
      <c r="G472" s="199"/>
      <c r="H472" s="199"/>
      <c r="I472" s="199"/>
      <c r="J472" s="199"/>
      <c r="K472" s="199"/>
      <c r="L472" s="199"/>
      <c r="M472" s="199"/>
      <c r="N472" s="199"/>
      <c r="O472" s="199"/>
      <c r="P472" s="199"/>
      <c r="Q472" s="199"/>
      <c r="R472" s="199"/>
      <c r="S472" s="199"/>
      <c r="T472" s="199"/>
      <c r="U472" s="199"/>
      <c r="V472" s="199"/>
      <c r="W472" s="199"/>
      <c r="X472" s="199"/>
      <c r="Y472" s="199"/>
      <c r="Z472" s="199"/>
      <c r="AA472" s="199"/>
      <c r="AB472" s="199"/>
      <c r="AC472" s="199"/>
      <c r="AD472" s="199"/>
      <c r="AE472" s="199"/>
      <c r="AF472" s="199"/>
      <c r="AG472" s="199"/>
      <c r="AH472" s="199"/>
      <c r="AI472" s="199"/>
      <c r="AJ472" s="199"/>
      <c r="AK472" s="199"/>
      <c r="AL472" s="199"/>
      <c r="AM472" s="199"/>
      <c r="AN472" s="199"/>
      <c r="AO472" s="199"/>
      <c r="AP472" s="199"/>
    </row>
    <row r="473" spans="1:43" ht="15" customHeight="1" x14ac:dyDescent="0.25">
      <c r="A473" s="1"/>
    </row>
    <row r="474" spans="1:43" ht="15" customHeight="1" x14ac:dyDescent="0.25">
      <c r="A474" s="1"/>
      <c r="B474" s="216" t="s">
        <v>201</v>
      </c>
      <c r="C474" s="98"/>
      <c r="D474" s="98"/>
      <c r="E474" s="98"/>
      <c r="F474" s="98"/>
      <c r="G474" s="98"/>
      <c r="H474" s="98"/>
      <c r="I474" s="98"/>
      <c r="J474" s="98"/>
      <c r="K474" s="98"/>
      <c r="L474" s="98"/>
      <c r="M474" s="98"/>
      <c r="N474" s="98"/>
      <c r="O474" s="98"/>
      <c r="P474" s="98"/>
      <c r="Q474" s="98"/>
      <c r="R474" s="98"/>
      <c r="S474" s="98"/>
      <c r="T474" s="98"/>
      <c r="U474" s="98"/>
      <c r="V474" s="98"/>
      <c r="W474" s="98"/>
      <c r="X474" s="98"/>
      <c r="Y474" s="98"/>
      <c r="Z474" s="98"/>
      <c r="AA474" s="98"/>
      <c r="AB474" s="98"/>
      <c r="AC474" s="98"/>
      <c r="AD474" s="98"/>
      <c r="AE474" s="98"/>
      <c r="AF474" s="98"/>
      <c r="AG474" s="98"/>
      <c r="AH474" s="98"/>
      <c r="AI474" s="98"/>
      <c r="AJ474" s="98"/>
      <c r="AK474" s="98"/>
      <c r="AL474" s="98"/>
      <c r="AM474" s="98"/>
      <c r="AN474" s="98"/>
      <c r="AO474" s="98"/>
      <c r="AP474" s="98"/>
    </row>
    <row r="475" spans="1:43" ht="2.25" customHeight="1" x14ac:dyDescent="0.25">
      <c r="A475" s="1"/>
    </row>
    <row r="476" spans="1:43" ht="15" customHeight="1" x14ac:dyDescent="0.25">
      <c r="A476" s="1"/>
      <c r="B476" s="120" t="s">
        <v>202</v>
      </c>
      <c r="C476" s="96"/>
      <c r="D476" s="96"/>
      <c r="E476" s="96"/>
      <c r="F476" s="96"/>
      <c r="G476" s="96"/>
      <c r="H476" s="96"/>
      <c r="I476" s="96"/>
      <c r="J476" s="96"/>
      <c r="K476" s="96"/>
      <c r="L476" s="96"/>
      <c r="M476" s="96"/>
      <c r="N476" s="96"/>
      <c r="O476" s="96"/>
      <c r="Q476" s="93">
        <f>IF(Q373&lt;601,AQ476,AQ478)</f>
        <v>0</v>
      </c>
      <c r="R476" s="94"/>
      <c r="S476" s="94"/>
      <c r="T476" s="94"/>
      <c r="U476" s="94"/>
      <c r="V476" s="95"/>
      <c r="W476" s="96" t="s">
        <v>165</v>
      </c>
      <c r="X476" s="96"/>
      <c r="AQ476" s="10">
        <f>IF(Q373=0,0,IF(Q373&lt;101,(Q373*22),IF(Q373&lt;201,(2200+(12*(Q373-100))),IF(Q373&lt;301,(3400+(10*(Q373-200))),IF(Q373&lt;401,(4400+(8.5*(Q373-300))),IF(Q373&lt;501,(5250+(7.5*(Q373-400))),IF(Q373&lt;601,(6000+(7*(Q373-500))),AQ478)))))))</f>
        <v>0</v>
      </c>
    </row>
    <row r="477" spans="1:43" ht="2.25" customHeight="1" x14ac:dyDescent="0.25">
      <c r="A477" s="1"/>
      <c r="N477" s="9"/>
    </row>
    <row r="478" spans="1:43" ht="15" customHeight="1" x14ac:dyDescent="0.25">
      <c r="A478" s="1"/>
      <c r="B478" s="120" t="s">
        <v>203</v>
      </c>
      <c r="C478" s="120"/>
      <c r="D478" s="120"/>
      <c r="E478" s="120"/>
      <c r="F478" s="120"/>
      <c r="G478" s="120"/>
      <c r="H478" s="120"/>
      <c r="I478" s="120"/>
      <c r="J478" s="120"/>
      <c r="K478" s="120"/>
      <c r="L478" s="120"/>
      <c r="M478" s="120"/>
      <c r="N478" s="120"/>
      <c r="O478" s="120"/>
      <c r="Q478" s="93">
        <f>X396</f>
        <v>0</v>
      </c>
      <c r="R478" s="94"/>
      <c r="S478" s="94"/>
      <c r="T478" s="94"/>
      <c r="U478" s="94"/>
      <c r="V478" s="95"/>
      <c r="W478" s="96" t="s">
        <v>165</v>
      </c>
      <c r="X478" s="96"/>
      <c r="AQ478" s="10">
        <f>IF(Q373&lt;601,0,IF(Q373&lt;701,(6700+(6.5*(Q373-600))),IF(Q373&lt;801,(7350+(6*(Q373-700))),IF(Q373&lt;901,(7950+(5.5*(Q373-800))),(8500+(5*(Q373-900)))))))</f>
        <v>0</v>
      </c>
    </row>
    <row r="479" spans="1:43" ht="2.25" customHeight="1" x14ac:dyDescent="0.25">
      <c r="A479" s="1"/>
      <c r="N479" s="9"/>
    </row>
    <row r="480" spans="1:43" ht="15" customHeight="1" x14ac:dyDescent="0.25">
      <c r="A480" s="1"/>
      <c r="B480" s="120" t="s">
        <v>204</v>
      </c>
      <c r="C480" s="120"/>
      <c r="D480" s="120"/>
      <c r="E480" s="120"/>
      <c r="F480" s="120"/>
      <c r="G480" s="120"/>
      <c r="H480" s="120"/>
      <c r="I480" s="120"/>
      <c r="J480" s="120"/>
      <c r="K480" s="120"/>
      <c r="L480" s="120"/>
      <c r="M480" s="120"/>
      <c r="N480" s="120"/>
      <c r="O480" s="120"/>
      <c r="Q480" s="93">
        <f>X453</f>
        <v>0</v>
      </c>
      <c r="R480" s="94"/>
      <c r="S480" s="94"/>
      <c r="T480" s="94"/>
      <c r="U480" s="94"/>
      <c r="V480" s="95"/>
      <c r="W480" s="96" t="s">
        <v>165</v>
      </c>
      <c r="X480" s="96"/>
    </row>
    <row r="481" spans="1:43" ht="2.25" customHeight="1" x14ac:dyDescent="0.25">
      <c r="A481" s="1"/>
      <c r="N481" s="9"/>
    </row>
    <row r="482" spans="1:43" ht="15" customHeight="1" x14ac:dyDescent="0.25">
      <c r="A482" s="1"/>
      <c r="B482" s="120" t="s">
        <v>205</v>
      </c>
      <c r="C482" s="96"/>
      <c r="D482" s="96"/>
      <c r="E482" s="96"/>
      <c r="F482" s="96"/>
      <c r="G482" s="96"/>
      <c r="H482" s="96"/>
      <c r="I482" s="96"/>
      <c r="J482" s="96"/>
      <c r="K482" s="96"/>
      <c r="L482" s="96"/>
      <c r="M482" s="96"/>
      <c r="N482" s="96"/>
      <c r="O482" s="96"/>
      <c r="Q482" s="93">
        <f>X461</f>
        <v>0</v>
      </c>
      <c r="R482" s="94"/>
      <c r="S482" s="94"/>
      <c r="T482" s="94"/>
      <c r="U482" s="94"/>
      <c r="V482" s="95"/>
      <c r="W482" s="96" t="s">
        <v>165</v>
      </c>
      <c r="X482" s="96"/>
    </row>
    <row r="483" spans="1:43" ht="2.25" customHeight="1" x14ac:dyDescent="0.25">
      <c r="A483" s="1"/>
      <c r="B483" s="11"/>
      <c r="Q483" s="2"/>
      <c r="R483" s="2"/>
      <c r="S483" s="2"/>
      <c r="T483" s="2"/>
      <c r="U483" s="2"/>
      <c r="V483" s="2"/>
    </row>
    <row r="484" spans="1:43" ht="15" customHeight="1" x14ac:dyDescent="0.25">
      <c r="A484" s="1"/>
      <c r="B484" s="120" t="s">
        <v>206</v>
      </c>
      <c r="C484" s="96"/>
      <c r="D484" s="96"/>
      <c r="E484" s="96"/>
      <c r="F484" s="96"/>
      <c r="G484" s="96"/>
      <c r="H484" s="96"/>
      <c r="I484" s="96"/>
      <c r="J484" s="96"/>
      <c r="K484" s="96"/>
      <c r="L484" s="96"/>
      <c r="M484" s="96"/>
      <c r="N484" s="96"/>
      <c r="O484" s="96"/>
      <c r="Q484" s="93">
        <f>X469</f>
        <v>0</v>
      </c>
      <c r="R484" s="94"/>
      <c r="S484" s="94"/>
      <c r="T484" s="94"/>
      <c r="U484" s="94"/>
      <c r="V484" s="95"/>
      <c r="W484" s="96" t="s">
        <v>165</v>
      </c>
      <c r="X484" s="96"/>
    </row>
    <row r="485" spans="1:43" ht="2.25" customHeight="1" x14ac:dyDescent="0.25">
      <c r="A485" s="1"/>
      <c r="B485" s="11"/>
      <c r="Q485" s="2"/>
      <c r="R485" s="2"/>
      <c r="S485" s="2"/>
      <c r="T485" s="2"/>
      <c r="U485" s="2"/>
      <c r="V485" s="2"/>
    </row>
    <row r="486" spans="1:43" ht="15" customHeight="1" x14ac:dyDescent="0.25">
      <c r="A486" s="1"/>
      <c r="B486" s="120" t="s">
        <v>193</v>
      </c>
      <c r="C486" s="96"/>
      <c r="D486" s="96"/>
      <c r="E486" s="96"/>
      <c r="F486" s="96"/>
      <c r="G486" s="96"/>
      <c r="H486" s="96"/>
      <c r="I486" s="96"/>
      <c r="J486" s="96"/>
      <c r="K486" s="96"/>
      <c r="L486" s="96"/>
      <c r="M486" s="96"/>
      <c r="N486" s="96"/>
      <c r="O486" s="96"/>
      <c r="Q486" s="93">
        <f>SUM(Q476,Q478,Q480,Q482,Q484)</f>
        <v>0</v>
      </c>
      <c r="R486" s="94"/>
      <c r="S486" s="94"/>
      <c r="T486" s="94"/>
      <c r="U486" s="94"/>
      <c r="V486" s="95"/>
      <c r="W486" s="96" t="s">
        <v>165</v>
      </c>
      <c r="X486" s="96"/>
    </row>
    <row r="487" spans="1:43" ht="15" customHeight="1" x14ac:dyDescent="0.25">
      <c r="A487" s="1"/>
    </row>
    <row r="488" spans="1:43" ht="15" customHeight="1" x14ac:dyDescent="0.25">
      <c r="A488" s="1"/>
      <c r="B488" s="216" t="s">
        <v>207</v>
      </c>
      <c r="C488" s="216"/>
      <c r="D488" s="216"/>
      <c r="E488" s="216"/>
      <c r="F488" s="216"/>
      <c r="G488" s="216"/>
      <c r="H488" s="216"/>
      <c r="I488" s="216"/>
      <c r="J488" s="216"/>
      <c r="K488" s="216"/>
      <c r="L488" s="216"/>
      <c r="M488" s="216"/>
      <c r="N488" s="216"/>
      <c r="O488" s="216"/>
      <c r="P488" s="216"/>
      <c r="Q488" s="216"/>
      <c r="R488" s="216"/>
      <c r="S488" s="216"/>
      <c r="T488" s="216"/>
      <c r="U488" s="216"/>
      <c r="V488" s="216"/>
      <c r="W488" s="216"/>
      <c r="X488" s="216"/>
      <c r="Y488" s="216"/>
      <c r="Z488" s="216"/>
      <c r="AA488" s="216"/>
      <c r="AB488" s="216"/>
      <c r="AC488" s="216"/>
      <c r="AD488" s="216"/>
      <c r="AE488" s="216"/>
      <c r="AF488" s="216"/>
      <c r="AG488" s="216"/>
      <c r="AH488" s="216"/>
      <c r="AI488" s="216"/>
      <c r="AJ488" s="216"/>
      <c r="AK488" s="216"/>
      <c r="AL488" s="216"/>
      <c r="AM488" s="216"/>
      <c r="AN488" s="216"/>
      <c r="AO488" s="216"/>
      <c r="AP488" s="98"/>
      <c r="AQ488" s="10">
        <f>IF(AND(Q376=0,B388&lt;33),485,IF(AND(Q376&gt;0,B388&lt;33),600,IF(B388&lt;65,805,IF(B388&lt;97,1200,IF(B388&lt;113,1400,IF(B388&lt;129,1600,IF(B388&lt;145,1800)))))))</f>
        <v>485</v>
      </c>
    </row>
    <row r="489" spans="1:43" ht="15" customHeight="1" x14ac:dyDescent="0.25">
      <c r="A489" s="1"/>
    </row>
    <row r="490" spans="1:43" ht="15" customHeight="1" x14ac:dyDescent="0.25">
      <c r="A490" s="1"/>
      <c r="B490" s="93">
        <f>IF(B388=0,0,IF(B388&lt;145,AQ488,IF(B388&lt;=256,AQ490,AQ492)))</f>
        <v>0</v>
      </c>
      <c r="C490" s="94"/>
      <c r="D490" s="94"/>
      <c r="E490" s="94"/>
      <c r="F490" s="94"/>
      <c r="G490" s="95"/>
      <c r="H490" s="96" t="s">
        <v>165</v>
      </c>
      <c r="I490" s="96"/>
      <c r="AQ490" s="10">
        <f>IF(B388&lt;161,2000,IF(B388&lt;177,2200,IF(B388&lt;193,2400,IF(B388&lt;209,2600,IF(B388&lt;225,2800,IF(B388&lt;241,3000,IF(B388&lt;257,3200)))))))</f>
        <v>2000</v>
      </c>
    </row>
    <row r="491" spans="1:43" ht="15" customHeight="1" x14ac:dyDescent="0.25">
      <c r="A491" s="1"/>
    </row>
    <row r="492" spans="1:43" ht="15" customHeight="1" x14ac:dyDescent="0.25">
      <c r="A492" s="1"/>
      <c r="B492" s="216" t="s">
        <v>208</v>
      </c>
      <c r="C492" s="216"/>
      <c r="D492" s="216"/>
      <c r="E492" s="216"/>
      <c r="F492" s="216"/>
      <c r="G492" s="216"/>
      <c r="H492" s="216"/>
      <c r="I492" s="216"/>
      <c r="J492" s="216"/>
      <c r="K492" s="216"/>
      <c r="L492" s="216"/>
      <c r="M492" s="216"/>
      <c r="N492" s="216"/>
      <c r="O492" s="216"/>
      <c r="P492" s="216"/>
      <c r="Q492" s="216"/>
      <c r="R492" s="216"/>
      <c r="S492" s="216"/>
      <c r="T492" s="216"/>
      <c r="U492" s="216"/>
      <c r="V492" s="216"/>
      <c r="W492" s="216"/>
      <c r="X492" s="216"/>
      <c r="Y492" s="216"/>
      <c r="Z492" s="216"/>
      <c r="AA492" s="216"/>
      <c r="AB492" s="216"/>
      <c r="AC492" s="216"/>
      <c r="AD492" s="216"/>
      <c r="AE492" s="216"/>
      <c r="AF492" s="216"/>
      <c r="AG492" s="216"/>
      <c r="AH492" s="216"/>
      <c r="AI492" s="216"/>
      <c r="AJ492" s="216"/>
      <c r="AK492" s="216"/>
      <c r="AL492" s="216"/>
      <c r="AM492" s="216"/>
      <c r="AN492" s="216"/>
      <c r="AO492" s="216"/>
      <c r="AP492" s="98"/>
      <c r="AQ492" s="10">
        <f>IF(B388&lt;273,3400,IF(B388&lt;289,3600,IF(B388&lt;305,3800,IF(B388&lt;321,4000,IF(B388&lt;337,4200,IF(B388&lt;353,4400,IF(B388&lt;369,4600)))))))</f>
        <v>3400</v>
      </c>
    </row>
    <row r="493" spans="1:43" ht="15" customHeight="1" x14ac:dyDescent="0.25">
      <c r="A493" s="1"/>
    </row>
    <row r="494" spans="1:43" ht="15" customHeight="1" x14ac:dyDescent="0.25">
      <c r="A494" s="1"/>
      <c r="B494" s="113" t="s">
        <v>209</v>
      </c>
      <c r="C494" s="96"/>
      <c r="D494" s="96"/>
      <c r="E494" s="96"/>
      <c r="F494" s="96"/>
      <c r="G494" s="96"/>
      <c r="H494" s="96"/>
      <c r="I494" s="96"/>
      <c r="J494" s="96"/>
      <c r="K494" s="96"/>
      <c r="L494" s="96"/>
      <c r="M494" s="96"/>
      <c r="N494" s="96"/>
      <c r="O494" s="96"/>
      <c r="Q494" s="93">
        <f>Q373*4</f>
        <v>0</v>
      </c>
      <c r="R494" s="94"/>
      <c r="S494" s="94"/>
      <c r="T494" s="94"/>
      <c r="U494" s="94"/>
      <c r="V494" s="95"/>
      <c r="W494" s="96" t="s">
        <v>165</v>
      </c>
      <c r="X494" s="96"/>
    </row>
    <row r="495" spans="1:43" ht="2.25" customHeight="1" x14ac:dyDescent="0.25">
      <c r="A495" s="1"/>
      <c r="N495" s="9"/>
    </row>
    <row r="496" spans="1:43" ht="15" customHeight="1" x14ac:dyDescent="0.25">
      <c r="A496" s="1"/>
      <c r="B496" s="113" t="s">
        <v>210</v>
      </c>
      <c r="C496" s="96"/>
      <c r="D496" s="96"/>
      <c r="E496" s="96"/>
      <c r="F496" s="96"/>
      <c r="G496" s="96"/>
      <c r="H496" s="96"/>
      <c r="I496" s="96"/>
      <c r="J496" s="96"/>
      <c r="K496" s="96"/>
      <c r="L496" s="96"/>
      <c r="M496" s="96"/>
      <c r="N496" s="96"/>
      <c r="O496" s="96"/>
      <c r="Q496" s="93">
        <f>IF(Q373=0,0,IF(Q373&lt;=41,50,(Q373*1.2)))</f>
        <v>0</v>
      </c>
      <c r="R496" s="94"/>
      <c r="S496" s="94"/>
      <c r="T496" s="94"/>
      <c r="U496" s="94"/>
      <c r="V496" s="95"/>
      <c r="W496" s="96" t="s">
        <v>165</v>
      </c>
      <c r="X496" s="96"/>
    </row>
    <row r="497" spans="1:42" ht="2.25" customHeight="1" x14ac:dyDescent="0.25">
      <c r="A497" s="1"/>
    </row>
    <row r="498" spans="1:42" ht="15" customHeight="1" x14ac:dyDescent="0.25">
      <c r="A498" s="1"/>
      <c r="B498" s="113" t="s">
        <v>211</v>
      </c>
      <c r="C498" s="96"/>
      <c r="D498" s="96"/>
      <c r="E498" s="96"/>
      <c r="F498" s="96"/>
      <c r="G498" s="96"/>
      <c r="H498" s="96"/>
      <c r="I498" s="96"/>
      <c r="J498" s="96"/>
      <c r="K498" s="96"/>
      <c r="L498" s="96"/>
      <c r="M498" s="96"/>
      <c r="N498" s="96"/>
      <c r="O498" s="96"/>
      <c r="Q498" s="93">
        <f>B380*1.2</f>
        <v>0</v>
      </c>
      <c r="R498" s="94"/>
      <c r="S498" s="94"/>
      <c r="T498" s="94"/>
      <c r="U498" s="94"/>
      <c r="V498" s="95"/>
      <c r="W498" s="96" t="s">
        <v>165</v>
      </c>
      <c r="X498" s="96"/>
    </row>
    <row r="499" spans="1:42" ht="2.25" customHeight="1" x14ac:dyDescent="0.25">
      <c r="A499" s="1"/>
      <c r="N499" s="9"/>
    </row>
    <row r="500" spans="1:42" ht="15" customHeight="1" x14ac:dyDescent="0.25">
      <c r="A500" s="1"/>
      <c r="B500" s="113" t="s">
        <v>212</v>
      </c>
      <c r="C500" s="96"/>
      <c r="D500" s="96"/>
      <c r="E500" s="96"/>
      <c r="F500" s="96"/>
      <c r="G500" s="96"/>
      <c r="H500" s="96"/>
      <c r="I500" s="96"/>
      <c r="J500" s="96"/>
      <c r="K500" s="96"/>
      <c r="L500" s="96"/>
      <c r="M500" s="96"/>
      <c r="N500" s="96"/>
      <c r="O500" s="96"/>
      <c r="Q500" s="93">
        <f>B384*24</f>
        <v>0</v>
      </c>
      <c r="R500" s="94"/>
      <c r="S500" s="94"/>
      <c r="T500" s="94"/>
      <c r="U500" s="94"/>
      <c r="V500" s="95"/>
      <c r="W500" s="96" t="s">
        <v>165</v>
      </c>
      <c r="X500" s="96"/>
    </row>
    <row r="501" spans="1:42" ht="15" customHeight="1" x14ac:dyDescent="0.25">
      <c r="A501" s="1"/>
    </row>
    <row r="502" spans="1:42" ht="15" customHeight="1" x14ac:dyDescent="0.25">
      <c r="A502" s="1"/>
      <c r="B502" s="97" t="s">
        <v>213</v>
      </c>
      <c r="C502" s="97"/>
      <c r="D502" s="97"/>
      <c r="E502" s="97"/>
      <c r="F502" s="97"/>
      <c r="G502" s="97"/>
      <c r="H502" s="97"/>
      <c r="I502" s="97"/>
      <c r="J502" s="97"/>
      <c r="K502" s="97"/>
      <c r="L502" s="97"/>
      <c r="M502" s="97"/>
      <c r="N502" s="97"/>
      <c r="O502" s="97"/>
      <c r="P502" s="97"/>
      <c r="Q502" s="97"/>
      <c r="R502" s="97"/>
      <c r="S502" s="97"/>
      <c r="T502" s="97"/>
      <c r="U502" s="97"/>
      <c r="V502" s="97"/>
      <c r="W502" s="97"/>
      <c r="X502" s="97"/>
      <c r="Y502" s="97"/>
      <c r="Z502" s="97"/>
      <c r="AA502" s="97"/>
      <c r="AB502" s="97"/>
      <c r="AC502" s="97"/>
      <c r="AD502" s="97"/>
      <c r="AE502" s="97"/>
      <c r="AF502" s="97"/>
      <c r="AG502" s="97"/>
      <c r="AH502" s="97"/>
      <c r="AI502" s="97"/>
      <c r="AJ502" s="97"/>
      <c r="AK502" s="97"/>
      <c r="AL502" s="97"/>
      <c r="AM502" s="97"/>
      <c r="AN502" s="97"/>
      <c r="AO502" s="97"/>
      <c r="AP502" s="98"/>
    </row>
    <row r="503" spans="1:42" ht="15" customHeight="1" x14ac:dyDescent="0.25">
      <c r="A503" s="1"/>
    </row>
    <row r="504" spans="1:42" ht="30" customHeight="1" x14ac:dyDescent="0.25">
      <c r="A504" s="1">
        <v>47</v>
      </c>
      <c r="B504" s="146" t="s">
        <v>214</v>
      </c>
      <c r="C504" s="146"/>
      <c r="D504" s="146"/>
      <c r="E504" s="146"/>
      <c r="F504" s="146"/>
      <c r="G504" s="146"/>
      <c r="H504" s="146"/>
      <c r="I504" s="146"/>
      <c r="J504" s="146"/>
      <c r="K504" s="146"/>
      <c r="L504" s="146"/>
      <c r="M504" s="146"/>
      <c r="N504" s="146"/>
      <c r="O504" s="146"/>
      <c r="P504" s="146"/>
      <c r="Q504" s="146"/>
      <c r="R504" s="146"/>
      <c r="S504" s="146"/>
      <c r="T504" s="146"/>
      <c r="U504" s="146"/>
      <c r="V504" s="146"/>
      <c r="W504" s="146"/>
      <c r="X504" s="146"/>
      <c r="Y504" s="146"/>
      <c r="Z504" s="146"/>
      <c r="AA504" s="146"/>
      <c r="AB504" s="146"/>
      <c r="AC504" s="146"/>
      <c r="AD504" s="146"/>
      <c r="AE504" s="146"/>
      <c r="AF504" s="146"/>
      <c r="AG504" s="146"/>
      <c r="AH504" s="146"/>
      <c r="AI504" s="146"/>
      <c r="AJ504" s="146"/>
      <c r="AK504" s="146"/>
      <c r="AL504" s="146"/>
      <c r="AM504" s="146"/>
      <c r="AN504" s="146"/>
      <c r="AO504" s="146"/>
      <c r="AP504" s="146"/>
    </row>
    <row r="505" spans="1:42" ht="2.25" customHeight="1" x14ac:dyDescent="0.25">
      <c r="A505" s="1"/>
    </row>
    <row r="506" spans="1:42" ht="15" customHeight="1" x14ac:dyDescent="0.25">
      <c r="A506" s="10"/>
      <c r="B506" s="215" t="s">
        <v>215</v>
      </c>
      <c r="C506" s="215"/>
      <c r="D506" s="215"/>
      <c r="E506" s="215"/>
      <c r="F506" s="215"/>
      <c r="G506" s="215"/>
      <c r="H506" s="215"/>
      <c r="I506" s="215"/>
      <c r="J506" s="215"/>
      <c r="K506" s="215"/>
      <c r="L506" s="215"/>
      <c r="M506" s="215"/>
      <c r="N506" s="215"/>
      <c r="O506" s="215"/>
      <c r="P506" s="215"/>
      <c r="Q506" s="215"/>
      <c r="R506" s="215"/>
      <c r="S506" s="215"/>
      <c r="T506" s="215"/>
      <c r="U506" s="215"/>
      <c r="V506" s="215"/>
      <c r="W506" s="215"/>
      <c r="X506" s="215"/>
      <c r="Y506" s="215"/>
      <c r="Z506" s="215"/>
      <c r="AA506" s="215"/>
      <c r="AB506" s="215"/>
      <c r="AC506" s="215"/>
      <c r="AD506" s="215"/>
      <c r="AE506" s="215"/>
      <c r="AF506" s="215"/>
      <c r="AG506" s="215"/>
      <c r="AH506" s="215"/>
      <c r="AI506" s="215"/>
      <c r="AJ506" s="215"/>
      <c r="AK506" s="215"/>
      <c r="AL506" s="215"/>
      <c r="AM506" s="215"/>
      <c r="AN506" s="215"/>
      <c r="AO506" s="215"/>
      <c r="AP506" s="215"/>
    </row>
    <row r="507" spans="1:42" ht="15" customHeight="1" x14ac:dyDescent="0.25">
      <c r="A507" s="1"/>
      <c r="B507" s="199"/>
      <c r="C507" s="199"/>
      <c r="D507" s="199"/>
      <c r="E507" s="199"/>
      <c r="F507" s="199"/>
      <c r="G507" s="199"/>
      <c r="H507" s="199"/>
      <c r="I507" s="199"/>
      <c r="J507" s="199"/>
      <c r="K507" s="199"/>
      <c r="L507" s="199"/>
      <c r="M507" s="199"/>
      <c r="N507" s="199"/>
      <c r="O507" s="199"/>
      <c r="P507" s="199"/>
      <c r="Q507" s="199"/>
      <c r="R507" s="199"/>
      <c r="S507" s="199"/>
      <c r="T507" s="199"/>
      <c r="U507" s="199"/>
      <c r="V507" s="199"/>
      <c r="W507" s="199"/>
      <c r="X507" s="199"/>
      <c r="Y507" s="199"/>
      <c r="Z507" s="199"/>
      <c r="AA507" s="199"/>
      <c r="AB507" s="199"/>
      <c r="AC507" s="199"/>
      <c r="AD507" s="199"/>
      <c r="AE507" s="199"/>
      <c r="AF507" s="199"/>
      <c r="AG507" s="199"/>
      <c r="AH507" s="199"/>
      <c r="AI507" s="199"/>
      <c r="AJ507" s="199"/>
      <c r="AK507" s="199"/>
      <c r="AL507" s="199"/>
      <c r="AM507" s="199"/>
      <c r="AN507" s="199"/>
      <c r="AO507" s="199"/>
      <c r="AP507" s="199"/>
    </row>
    <row r="508" spans="1:42" ht="15" customHeight="1" x14ac:dyDescent="0.25">
      <c r="A508" s="1"/>
    </row>
    <row r="509" spans="1:42" ht="15" customHeight="1" x14ac:dyDescent="0.25">
      <c r="A509" s="1">
        <v>48</v>
      </c>
      <c r="B509" s="105" t="s">
        <v>216</v>
      </c>
      <c r="C509" s="106"/>
      <c r="D509" s="106"/>
      <c r="E509" s="106"/>
      <c r="F509" s="106"/>
      <c r="G509" s="106"/>
      <c r="H509" s="106"/>
      <c r="I509" s="106"/>
      <c r="J509" s="106"/>
      <c r="K509" s="106"/>
      <c r="L509" s="106"/>
      <c r="M509" s="106"/>
      <c r="N509" s="106"/>
      <c r="O509" s="106"/>
      <c r="P509" s="106"/>
      <c r="Q509" s="106"/>
      <c r="R509" s="106"/>
      <c r="S509" s="106"/>
      <c r="T509" s="106"/>
      <c r="U509" s="106"/>
      <c r="V509" s="106"/>
      <c r="W509" s="106"/>
      <c r="X509" s="106"/>
      <c r="Y509" s="106"/>
      <c r="Z509" s="106"/>
      <c r="AA509" s="106"/>
      <c r="AB509" s="106"/>
      <c r="AC509" s="106"/>
      <c r="AD509" s="106"/>
      <c r="AE509" s="106"/>
      <c r="AF509" s="106"/>
      <c r="AG509" s="106"/>
      <c r="AH509" s="106"/>
      <c r="AI509" s="106"/>
      <c r="AJ509" s="106"/>
      <c r="AK509" s="106"/>
      <c r="AL509" s="106"/>
      <c r="AM509" s="106"/>
      <c r="AN509" s="106"/>
      <c r="AO509" s="106"/>
      <c r="AP509" s="106"/>
    </row>
    <row r="510" spans="1:42" ht="14.25" customHeight="1" x14ac:dyDescent="0.25">
      <c r="A510" s="1"/>
      <c r="B510" s="106"/>
      <c r="C510" s="106"/>
      <c r="D510" s="106"/>
      <c r="E510" s="106"/>
      <c r="F510" s="106"/>
      <c r="G510" s="106"/>
      <c r="H510" s="106"/>
      <c r="I510" s="106"/>
      <c r="J510" s="106"/>
      <c r="K510" s="106"/>
      <c r="L510" s="106"/>
      <c r="M510" s="106"/>
      <c r="N510" s="106"/>
      <c r="O510" s="106"/>
      <c r="P510" s="106"/>
      <c r="Q510" s="106"/>
      <c r="R510" s="106"/>
      <c r="S510" s="106"/>
      <c r="T510" s="106"/>
      <c r="U510" s="106"/>
      <c r="V510" s="106"/>
      <c r="W510" s="106"/>
      <c r="X510" s="106"/>
      <c r="Y510" s="106"/>
      <c r="Z510" s="106"/>
      <c r="AA510" s="106"/>
      <c r="AB510" s="106"/>
      <c r="AC510" s="106"/>
      <c r="AD510" s="106"/>
      <c r="AE510" s="106"/>
      <c r="AF510" s="106"/>
      <c r="AG510" s="106"/>
      <c r="AH510" s="106"/>
      <c r="AI510" s="106"/>
      <c r="AJ510" s="106"/>
      <c r="AK510" s="106"/>
      <c r="AL510" s="106"/>
      <c r="AM510" s="106"/>
      <c r="AN510" s="106"/>
      <c r="AO510" s="106"/>
      <c r="AP510" s="106"/>
    </row>
    <row r="511" spans="1:42" ht="30" customHeight="1" x14ac:dyDescent="0.25">
      <c r="A511" s="1"/>
      <c r="B511" s="109" t="s">
        <v>217</v>
      </c>
      <c r="C511" s="208"/>
      <c r="D511" s="208"/>
      <c r="E511" s="208"/>
      <c r="F511" s="208"/>
      <c r="G511" s="208"/>
      <c r="H511" s="208"/>
      <c r="I511" s="208"/>
      <c r="J511" s="208"/>
      <c r="K511" s="208"/>
      <c r="L511" s="208"/>
      <c r="M511" s="208"/>
      <c r="N511" s="208"/>
      <c r="O511" s="208"/>
      <c r="P511" s="208"/>
      <c r="Q511" s="208"/>
      <c r="R511" s="208"/>
      <c r="S511" s="208"/>
      <c r="T511" s="208"/>
      <c r="U511" s="208"/>
      <c r="V511" s="208"/>
      <c r="W511" s="208"/>
      <c r="X511" s="208"/>
      <c r="Y511" s="208"/>
      <c r="Z511" s="208"/>
      <c r="AA511" s="208"/>
      <c r="AB511" s="208"/>
      <c r="AC511" s="208"/>
      <c r="AD511" s="208"/>
      <c r="AE511" s="208"/>
      <c r="AF511" s="208"/>
      <c r="AG511" s="208"/>
      <c r="AH511" s="208"/>
      <c r="AI511" s="208"/>
      <c r="AJ511" s="208"/>
      <c r="AK511" s="208"/>
      <c r="AL511" s="208"/>
      <c r="AM511" s="208"/>
      <c r="AN511" s="208"/>
      <c r="AO511" s="208"/>
      <c r="AP511" s="208"/>
    </row>
    <row r="512" spans="1:42" ht="2.25" customHeight="1" x14ac:dyDescent="0.25">
      <c r="A512" s="1"/>
    </row>
    <row r="513" spans="1:40" ht="15" customHeight="1" x14ac:dyDescent="0.25">
      <c r="A513" s="1"/>
      <c r="B513" s="157" t="s">
        <v>218</v>
      </c>
      <c r="C513" s="157"/>
      <c r="D513" s="157"/>
      <c r="E513" s="157"/>
      <c r="F513" s="157"/>
      <c r="G513" s="6"/>
      <c r="I513" s="175" t="s">
        <v>219</v>
      </c>
      <c r="J513" s="175"/>
      <c r="K513" s="175"/>
      <c r="L513" s="175"/>
      <c r="M513" s="175"/>
      <c r="N513" s="175"/>
      <c r="O513" s="175"/>
      <c r="P513" s="175"/>
      <c r="Q513" s="175"/>
      <c r="S513" s="183" t="s">
        <v>220</v>
      </c>
      <c r="T513" s="183"/>
      <c r="U513" s="183"/>
      <c r="V513" s="183"/>
      <c r="X513" s="182" t="s">
        <v>221</v>
      </c>
      <c r="Y513" s="182"/>
      <c r="Z513" s="182"/>
      <c r="AA513" s="182"/>
      <c r="AB513" s="182"/>
      <c r="AC513" s="182"/>
      <c r="AD513" s="182"/>
      <c r="AE513" s="182"/>
      <c r="AF513" s="182"/>
      <c r="AG513" s="182"/>
      <c r="AH513" s="182"/>
      <c r="AI513" s="182"/>
      <c r="AJ513" s="182"/>
      <c r="AK513" s="182"/>
      <c r="AL513" s="182"/>
      <c r="AM513" s="182"/>
      <c r="AN513" s="182"/>
    </row>
    <row r="514" spans="1:40" ht="15" customHeight="1" x14ac:dyDescent="0.25">
      <c r="A514" s="1"/>
      <c r="B514" s="157"/>
      <c r="C514" s="157"/>
      <c r="D514" s="157"/>
      <c r="E514" s="157"/>
      <c r="F514" s="157"/>
      <c r="I514" s="175"/>
      <c r="J514" s="175"/>
      <c r="K514" s="175"/>
      <c r="L514" s="175"/>
      <c r="M514" s="175"/>
      <c r="N514" s="175"/>
      <c r="O514" s="175"/>
      <c r="P514" s="175"/>
      <c r="Q514" s="175"/>
      <c r="S514" s="183"/>
      <c r="T514" s="183"/>
      <c r="U514" s="183"/>
      <c r="V514" s="183"/>
      <c r="X514" s="182"/>
      <c r="Y514" s="182"/>
      <c r="Z514" s="182"/>
      <c r="AA514" s="182"/>
      <c r="AB514" s="182"/>
      <c r="AC514" s="182"/>
      <c r="AD514" s="182"/>
      <c r="AE514" s="182"/>
      <c r="AF514" s="182"/>
      <c r="AG514" s="182"/>
      <c r="AH514" s="182"/>
      <c r="AI514" s="182"/>
      <c r="AJ514" s="182"/>
      <c r="AK514" s="182"/>
      <c r="AL514" s="182"/>
      <c r="AM514" s="182"/>
      <c r="AN514" s="182"/>
    </row>
    <row r="515" spans="1:40" ht="2.25" customHeight="1" x14ac:dyDescent="0.25">
      <c r="A515" s="1"/>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row>
    <row r="516" spans="1:40" ht="15" customHeight="1" x14ac:dyDescent="0.25">
      <c r="A516" s="1"/>
      <c r="B516" s="186"/>
      <c r="C516" s="187"/>
      <c r="D516" s="187"/>
      <c r="E516" s="188"/>
      <c r="I516" s="209"/>
      <c r="J516" s="210"/>
      <c r="K516" s="210"/>
      <c r="L516" s="210"/>
      <c r="M516" s="210"/>
      <c r="N516" s="211"/>
      <c r="O516" s="53" t="s">
        <v>165</v>
      </c>
      <c r="P516" s="53"/>
      <c r="Q516" s="54"/>
      <c r="R516" s="54"/>
      <c r="S516" s="212"/>
      <c r="T516" s="213"/>
      <c r="U516" s="213"/>
      <c r="V516" s="214"/>
      <c r="W516" s="55"/>
      <c r="X516" s="56"/>
      <c r="Y516" s="56"/>
      <c r="Z516" s="56"/>
      <c r="AA516" s="56"/>
      <c r="AB516" s="56"/>
      <c r="AC516" s="56"/>
      <c r="AD516" s="56"/>
      <c r="AE516" s="56"/>
      <c r="AF516" s="202">
        <f>IF(S516=0,I516,IF(S516&lt;1920,I516*0.7,IF(S516&lt;1970,I516*0.9,I516)))</f>
        <v>0</v>
      </c>
      <c r="AG516" s="203"/>
      <c r="AH516" s="203"/>
      <c r="AI516" s="203"/>
      <c r="AJ516" s="203"/>
      <c r="AK516" s="204"/>
      <c r="AL516" s="205" t="s">
        <v>165</v>
      </c>
      <c r="AM516" s="205"/>
    </row>
    <row r="517" spans="1:40" s="20" customFormat="1" ht="2.25" customHeight="1" x14ac:dyDescent="0.25">
      <c r="A517" s="57"/>
      <c r="B517" s="68"/>
      <c r="C517" s="68"/>
      <c r="D517" s="68"/>
      <c r="E517" s="68"/>
      <c r="I517" s="53"/>
      <c r="J517" s="53"/>
      <c r="K517" s="53"/>
      <c r="L517" s="53"/>
      <c r="M517" s="53"/>
      <c r="N517" s="53"/>
      <c r="O517" s="53"/>
      <c r="P517" s="53"/>
      <c r="Q517" s="53"/>
      <c r="R517" s="53"/>
      <c r="S517" s="53"/>
      <c r="T517" s="53"/>
      <c r="U517" s="53"/>
      <c r="V517" s="53"/>
      <c r="AF517" s="53"/>
      <c r="AG517" s="53"/>
      <c r="AH517" s="53"/>
      <c r="AI517" s="53"/>
      <c r="AJ517" s="53"/>
      <c r="AK517" s="53"/>
      <c r="AL517" s="53"/>
      <c r="AM517" s="53"/>
    </row>
    <row r="518" spans="1:40" ht="15" customHeight="1" x14ac:dyDescent="0.25">
      <c r="A518" s="1"/>
      <c r="B518" s="186"/>
      <c r="C518" s="187"/>
      <c r="D518" s="187"/>
      <c r="E518" s="188"/>
      <c r="I518" s="209"/>
      <c r="J518" s="210"/>
      <c r="K518" s="210"/>
      <c r="L518" s="210"/>
      <c r="M518" s="210"/>
      <c r="N518" s="211"/>
      <c r="O518" s="53" t="s">
        <v>165</v>
      </c>
      <c r="P518" s="53"/>
      <c r="Q518" s="54"/>
      <c r="R518" s="54"/>
      <c r="S518" s="212"/>
      <c r="T518" s="213"/>
      <c r="U518" s="213"/>
      <c r="V518" s="214"/>
      <c r="W518" s="45"/>
      <c r="AF518" s="202">
        <f>IF(S518=0,I518,IF(S518&lt;1920,I518*0.7,IF(S518&lt;1970,I518*0.9,I518)))</f>
        <v>0</v>
      </c>
      <c r="AG518" s="203"/>
      <c r="AH518" s="203"/>
      <c r="AI518" s="203"/>
      <c r="AJ518" s="203"/>
      <c r="AK518" s="204"/>
      <c r="AL518" s="205" t="s">
        <v>165</v>
      </c>
      <c r="AM518" s="205"/>
    </row>
    <row r="519" spans="1:40" ht="2.25" customHeight="1" x14ac:dyDescent="0.25">
      <c r="A519" s="1"/>
      <c r="B519" s="15"/>
      <c r="C519" s="15"/>
      <c r="D519" s="15"/>
      <c r="E519" s="15"/>
      <c r="G519" s="2"/>
      <c r="H519" s="2"/>
      <c r="I519" s="2"/>
      <c r="J519" s="2"/>
      <c r="K519" s="2"/>
      <c r="L519" s="2"/>
      <c r="O519" s="20"/>
      <c r="P519" s="20"/>
      <c r="T519" s="4"/>
      <c r="U519" s="4"/>
      <c r="V519" s="4"/>
      <c r="W519" s="4"/>
      <c r="AF519" s="58"/>
      <c r="AG519" s="58"/>
      <c r="AH519" s="58"/>
      <c r="AI519" s="58"/>
      <c r="AJ519" s="84"/>
      <c r="AK519" s="58"/>
      <c r="AL519" s="53"/>
      <c r="AM519" s="53"/>
    </row>
    <row r="520" spans="1:40" ht="15" customHeight="1" x14ac:dyDescent="0.25">
      <c r="A520" s="1"/>
      <c r="B520" s="186"/>
      <c r="C520" s="187"/>
      <c r="D520" s="187"/>
      <c r="E520" s="188"/>
      <c r="I520" s="189"/>
      <c r="J520" s="190"/>
      <c r="K520" s="190"/>
      <c r="L520" s="190"/>
      <c r="M520" s="190"/>
      <c r="N520" s="191"/>
      <c r="O520" s="20" t="s">
        <v>165</v>
      </c>
      <c r="P520" s="20"/>
      <c r="S520" s="186"/>
      <c r="T520" s="187"/>
      <c r="U520" s="187"/>
      <c r="V520" s="188"/>
      <c r="W520" s="45"/>
      <c r="AF520" s="202">
        <f>IF(S520=0,I520,IF(S520&lt;1920,I520*0.7,IF(S520&lt;1970,I520*0.9,I520)))</f>
        <v>0</v>
      </c>
      <c r="AG520" s="203"/>
      <c r="AH520" s="203"/>
      <c r="AI520" s="203"/>
      <c r="AJ520" s="203"/>
      <c r="AK520" s="204"/>
      <c r="AL520" s="205" t="s">
        <v>165</v>
      </c>
      <c r="AM520" s="205"/>
    </row>
    <row r="521" spans="1:40" ht="2.25" customHeight="1" x14ac:dyDescent="0.25">
      <c r="A521" s="1"/>
      <c r="B521" s="68"/>
      <c r="C521" s="68"/>
      <c r="D521" s="68"/>
      <c r="E521" s="68"/>
      <c r="F521" s="20"/>
      <c r="G521" s="20"/>
      <c r="H521" s="20"/>
      <c r="I521" s="20"/>
      <c r="J521" s="20"/>
      <c r="K521" s="20"/>
      <c r="L521" s="20"/>
      <c r="O521" s="20"/>
      <c r="P521" s="20"/>
      <c r="T521" s="20"/>
      <c r="U521" s="20"/>
      <c r="V521" s="20"/>
      <c r="W521" s="20"/>
      <c r="AF521" s="53"/>
      <c r="AG521" s="53"/>
      <c r="AH521" s="53"/>
      <c r="AI521" s="53"/>
      <c r="AJ521" s="53"/>
      <c r="AK521" s="53"/>
      <c r="AL521" s="53"/>
      <c r="AM521" s="53"/>
    </row>
    <row r="522" spans="1:40" ht="15" customHeight="1" x14ac:dyDescent="0.25">
      <c r="A522" s="1"/>
      <c r="B522" s="186"/>
      <c r="C522" s="187"/>
      <c r="D522" s="187"/>
      <c r="E522" s="188"/>
      <c r="I522" s="189"/>
      <c r="J522" s="190"/>
      <c r="K522" s="190"/>
      <c r="L522" s="190"/>
      <c r="M522" s="190"/>
      <c r="N522" s="191"/>
      <c r="O522" s="20" t="s">
        <v>165</v>
      </c>
      <c r="P522" s="20"/>
      <c r="S522" s="186"/>
      <c r="T522" s="187"/>
      <c r="U522" s="187"/>
      <c r="V522" s="188"/>
      <c r="W522" s="45"/>
      <c r="AF522" s="202">
        <f>IF(S522=0,I522,IF(S522&lt;1920,I522*0.7,IF(S522&lt;1970,I522*0.9,I522)))</f>
        <v>0</v>
      </c>
      <c r="AG522" s="203"/>
      <c r="AH522" s="203"/>
      <c r="AI522" s="203"/>
      <c r="AJ522" s="203"/>
      <c r="AK522" s="204"/>
      <c r="AL522" s="205" t="s">
        <v>165</v>
      </c>
      <c r="AM522" s="205"/>
    </row>
    <row r="523" spans="1:40" ht="2.25" customHeight="1" x14ac:dyDescent="0.25">
      <c r="A523" s="1"/>
      <c r="B523" s="68"/>
      <c r="C523" s="68"/>
      <c r="D523" s="68"/>
      <c r="E523" s="68"/>
      <c r="F523" s="20"/>
      <c r="G523" s="20"/>
      <c r="H523" s="20"/>
      <c r="I523" s="20"/>
      <c r="J523" s="20"/>
      <c r="K523" s="20"/>
      <c r="L523" s="20"/>
      <c r="O523" s="20"/>
      <c r="P523" s="20"/>
      <c r="T523" s="20"/>
      <c r="U523" s="20"/>
      <c r="V523" s="20"/>
      <c r="W523" s="20"/>
      <c r="AF523" s="53"/>
      <c r="AG523" s="53"/>
      <c r="AH523" s="53"/>
      <c r="AI523" s="53"/>
      <c r="AJ523" s="53"/>
      <c r="AK523" s="53"/>
      <c r="AL523" s="53"/>
      <c r="AM523" s="53"/>
    </row>
    <row r="524" spans="1:40" ht="15" customHeight="1" x14ac:dyDescent="0.25">
      <c r="A524" s="1"/>
      <c r="B524" s="186"/>
      <c r="C524" s="187"/>
      <c r="D524" s="187"/>
      <c r="E524" s="188"/>
      <c r="I524" s="189"/>
      <c r="J524" s="190"/>
      <c r="K524" s="190"/>
      <c r="L524" s="190"/>
      <c r="M524" s="190"/>
      <c r="N524" s="191"/>
      <c r="O524" s="20" t="s">
        <v>165</v>
      </c>
      <c r="P524" s="20"/>
      <c r="S524" s="186"/>
      <c r="T524" s="187"/>
      <c r="U524" s="187"/>
      <c r="V524" s="188"/>
      <c r="W524" s="45"/>
      <c r="AF524" s="202">
        <f>IF(S524=0,I524,IF(S524&lt;1920,I524*0.7,IF(S524&lt;1970,I524*0.9,I524)))</f>
        <v>0</v>
      </c>
      <c r="AG524" s="203"/>
      <c r="AH524" s="203"/>
      <c r="AI524" s="203"/>
      <c r="AJ524" s="203"/>
      <c r="AK524" s="204"/>
      <c r="AL524" s="205" t="s">
        <v>165</v>
      </c>
      <c r="AM524" s="205"/>
    </row>
    <row r="525" spans="1:40" ht="2.25" customHeight="1" x14ac:dyDescent="0.25">
      <c r="A525" s="1"/>
      <c r="B525" s="68"/>
      <c r="C525" s="68"/>
      <c r="D525" s="68"/>
      <c r="E525" s="68"/>
      <c r="F525" s="20"/>
      <c r="G525" s="20"/>
      <c r="H525" s="20"/>
      <c r="I525" s="20"/>
      <c r="J525" s="20"/>
      <c r="K525" s="20"/>
      <c r="L525" s="20"/>
      <c r="O525" s="20"/>
      <c r="P525" s="20"/>
      <c r="T525" s="20"/>
      <c r="U525" s="20"/>
      <c r="V525" s="20"/>
      <c r="W525" s="20"/>
      <c r="AF525" s="53"/>
      <c r="AG525" s="53"/>
      <c r="AH525" s="53"/>
      <c r="AI525" s="53"/>
      <c r="AJ525" s="53"/>
      <c r="AK525" s="53"/>
      <c r="AL525" s="53"/>
      <c r="AM525" s="53"/>
    </row>
    <row r="526" spans="1:40" ht="15" customHeight="1" x14ac:dyDescent="0.25">
      <c r="A526" s="1"/>
      <c r="B526" s="186"/>
      <c r="C526" s="187"/>
      <c r="D526" s="187"/>
      <c r="E526" s="188"/>
      <c r="I526" s="189"/>
      <c r="J526" s="190"/>
      <c r="K526" s="190"/>
      <c r="L526" s="190"/>
      <c r="M526" s="190"/>
      <c r="N526" s="191"/>
      <c r="O526" s="20" t="s">
        <v>165</v>
      </c>
      <c r="P526" s="20"/>
      <c r="S526" s="186"/>
      <c r="T526" s="187"/>
      <c r="U526" s="187"/>
      <c r="V526" s="188"/>
      <c r="W526" s="45"/>
      <c r="AF526" s="202">
        <f>IF(S526=0,I526,IF(S526&lt;1920,I526*0.7,IF(S526&lt;1970,I526*0.9,I526)))</f>
        <v>0</v>
      </c>
      <c r="AG526" s="203"/>
      <c r="AH526" s="203"/>
      <c r="AI526" s="203"/>
      <c r="AJ526" s="203"/>
      <c r="AK526" s="204"/>
      <c r="AL526" s="205" t="s">
        <v>165</v>
      </c>
      <c r="AM526" s="205"/>
    </row>
    <row r="527" spans="1:40" ht="2.25" customHeight="1" x14ac:dyDescent="0.25">
      <c r="A527" s="1"/>
      <c r="B527" s="68"/>
      <c r="C527" s="68"/>
      <c r="D527" s="68"/>
      <c r="E527" s="68"/>
      <c r="F527" s="20"/>
      <c r="G527" s="20"/>
      <c r="H527" s="20"/>
      <c r="I527" s="20"/>
      <c r="J527" s="20"/>
      <c r="K527" s="20"/>
      <c r="L527" s="20"/>
      <c r="O527" s="20"/>
      <c r="P527" s="20"/>
      <c r="T527" s="20"/>
      <c r="U527" s="20"/>
      <c r="V527" s="20"/>
      <c r="W527" s="20"/>
      <c r="AF527" s="53"/>
      <c r="AG527" s="53"/>
      <c r="AH527" s="53"/>
      <c r="AI527" s="53"/>
      <c r="AJ527" s="53"/>
      <c r="AK527" s="53"/>
      <c r="AL527" s="53"/>
      <c r="AM527" s="53"/>
    </row>
    <row r="528" spans="1:40" ht="15" customHeight="1" x14ac:dyDescent="0.25">
      <c r="A528" s="1"/>
      <c r="B528" s="186"/>
      <c r="C528" s="187"/>
      <c r="D528" s="187"/>
      <c r="E528" s="188"/>
      <c r="I528" s="189"/>
      <c r="J528" s="190"/>
      <c r="K528" s="190"/>
      <c r="L528" s="190"/>
      <c r="M528" s="190"/>
      <c r="N528" s="191"/>
      <c r="O528" s="20" t="s">
        <v>165</v>
      </c>
      <c r="P528" s="20"/>
      <c r="S528" s="186"/>
      <c r="T528" s="187"/>
      <c r="U528" s="187"/>
      <c r="V528" s="188"/>
      <c r="W528" s="45"/>
      <c r="AF528" s="202">
        <f>IF(S528=0,I528,IF(S528&lt;1920,I528*0.7,IF(S528&lt;1970,I528*0.9,I528)))</f>
        <v>0</v>
      </c>
      <c r="AG528" s="203"/>
      <c r="AH528" s="203"/>
      <c r="AI528" s="203"/>
      <c r="AJ528" s="203"/>
      <c r="AK528" s="204"/>
      <c r="AL528" s="205" t="s">
        <v>165</v>
      </c>
      <c r="AM528" s="205"/>
    </row>
    <row r="529" spans="1:42" ht="2.25" customHeight="1" x14ac:dyDescent="0.25">
      <c r="A529" s="1"/>
      <c r="B529" s="68"/>
      <c r="C529" s="68"/>
      <c r="D529" s="68"/>
      <c r="E529" s="68"/>
      <c r="F529" s="20"/>
      <c r="G529" s="20"/>
      <c r="H529" s="20"/>
      <c r="I529" s="20"/>
      <c r="J529" s="20"/>
      <c r="K529" s="20"/>
      <c r="L529" s="20"/>
      <c r="O529" s="20"/>
      <c r="P529" s="20"/>
      <c r="T529" s="20"/>
      <c r="U529" s="20"/>
      <c r="V529" s="20"/>
      <c r="W529" s="20"/>
      <c r="AF529" s="83"/>
      <c r="AG529" s="83"/>
      <c r="AH529" s="83"/>
      <c r="AI529" s="83"/>
      <c r="AJ529" s="83"/>
      <c r="AK529" s="83"/>
      <c r="AL529" s="53"/>
      <c r="AM529" s="53"/>
    </row>
    <row r="530" spans="1:42" ht="15" customHeight="1" x14ac:dyDescent="0.25">
      <c r="A530" s="1"/>
      <c r="B530" s="186"/>
      <c r="C530" s="187"/>
      <c r="D530" s="187"/>
      <c r="E530" s="188"/>
      <c r="I530" s="189"/>
      <c r="J530" s="190"/>
      <c r="K530" s="190"/>
      <c r="L530" s="190"/>
      <c r="M530" s="190"/>
      <c r="N530" s="191"/>
      <c r="O530" s="20" t="s">
        <v>165</v>
      </c>
      <c r="P530" s="20"/>
      <c r="S530" s="186"/>
      <c r="T530" s="187"/>
      <c r="U530" s="187"/>
      <c r="V530" s="188"/>
      <c r="W530" s="45"/>
      <c r="AF530" s="202">
        <f>IF(S530=0,I530,IF(S530&lt;1920,I530*0.7,IF(S530&lt;1970,I530*0.9,I530)))</f>
        <v>0</v>
      </c>
      <c r="AG530" s="203"/>
      <c r="AH530" s="203"/>
      <c r="AI530" s="203"/>
      <c r="AJ530" s="203"/>
      <c r="AK530" s="204"/>
      <c r="AL530" s="205" t="s">
        <v>165</v>
      </c>
      <c r="AM530" s="205"/>
    </row>
    <row r="531" spans="1:42" ht="2.25" customHeight="1" x14ac:dyDescent="0.25">
      <c r="A531" s="1"/>
      <c r="B531" s="68"/>
      <c r="C531" s="68"/>
      <c r="D531" s="68"/>
      <c r="E531" s="68"/>
      <c r="F531" s="20"/>
      <c r="G531" s="20"/>
      <c r="H531" s="20"/>
      <c r="I531" s="20"/>
      <c r="J531" s="20"/>
      <c r="K531" s="20"/>
      <c r="L531" s="20"/>
      <c r="O531" s="20"/>
      <c r="P531" s="20"/>
      <c r="T531" s="20"/>
      <c r="U531" s="20"/>
      <c r="V531" s="20"/>
      <c r="W531" s="20"/>
      <c r="AF531" s="53"/>
      <c r="AG531" s="53"/>
      <c r="AH531" s="53"/>
      <c r="AI531" s="53"/>
      <c r="AJ531" s="53"/>
      <c r="AK531" s="53"/>
      <c r="AL531" s="53"/>
      <c r="AM531" s="53"/>
    </row>
    <row r="532" spans="1:42" ht="15" customHeight="1" x14ac:dyDescent="0.25">
      <c r="A532" s="1"/>
      <c r="B532" s="186"/>
      <c r="C532" s="187"/>
      <c r="D532" s="187"/>
      <c r="E532" s="188"/>
      <c r="I532" s="189"/>
      <c r="J532" s="190"/>
      <c r="K532" s="190"/>
      <c r="L532" s="190"/>
      <c r="M532" s="190"/>
      <c r="N532" s="191"/>
      <c r="O532" s="20" t="s">
        <v>165</v>
      </c>
      <c r="P532" s="20"/>
      <c r="S532" s="186"/>
      <c r="T532" s="187"/>
      <c r="U532" s="187"/>
      <c r="V532" s="188"/>
      <c r="W532" s="45"/>
      <c r="AF532" s="202">
        <f>IF(S532=0,I532,IF(S532&lt;1920,I532*0.7,IF(S532&lt;1970,I532*0.9,I532)))</f>
        <v>0</v>
      </c>
      <c r="AG532" s="203"/>
      <c r="AH532" s="203"/>
      <c r="AI532" s="203"/>
      <c r="AJ532" s="203"/>
      <c r="AK532" s="204"/>
      <c r="AL532" s="205" t="s">
        <v>165</v>
      </c>
      <c r="AM532" s="205"/>
    </row>
    <row r="533" spans="1:42" ht="2.25" customHeight="1" x14ac:dyDescent="0.25">
      <c r="A533" s="1"/>
      <c r="B533" s="68"/>
      <c r="C533" s="68"/>
      <c r="D533" s="68"/>
      <c r="E533" s="68"/>
      <c r="F533" s="20"/>
      <c r="G533" s="20"/>
      <c r="H533" s="20"/>
      <c r="I533" s="20"/>
      <c r="J533" s="20"/>
      <c r="K533" s="20"/>
      <c r="L533" s="20"/>
      <c r="O533" s="20"/>
      <c r="P533" s="20"/>
      <c r="T533" s="20"/>
      <c r="U533" s="20"/>
      <c r="V533" s="20"/>
      <c r="W533" s="20"/>
      <c r="AF533" s="53"/>
      <c r="AG533" s="53"/>
      <c r="AH533" s="53"/>
      <c r="AI533" s="53"/>
      <c r="AJ533" s="83"/>
      <c r="AK533" s="53"/>
      <c r="AL533" s="53"/>
      <c r="AM533" s="53"/>
    </row>
    <row r="534" spans="1:42" ht="15" customHeight="1" x14ac:dyDescent="0.25">
      <c r="A534" s="1"/>
      <c r="B534" s="186"/>
      <c r="C534" s="187"/>
      <c r="D534" s="187"/>
      <c r="E534" s="188"/>
      <c r="F534" s="20"/>
      <c r="I534" s="189"/>
      <c r="J534" s="190"/>
      <c r="K534" s="190"/>
      <c r="L534" s="190"/>
      <c r="M534" s="190"/>
      <c r="N534" s="191"/>
      <c r="O534" s="20" t="s">
        <v>165</v>
      </c>
      <c r="P534" s="20"/>
      <c r="S534" s="186"/>
      <c r="T534" s="187"/>
      <c r="U534" s="187"/>
      <c r="V534" s="188"/>
      <c r="W534" s="45"/>
      <c r="AF534" s="202">
        <f>IF(S534=0,I534,IF(S534&lt;1920,I534*0.7,IF(S534&lt;1970,I534*0.9,I534)))</f>
        <v>0</v>
      </c>
      <c r="AG534" s="203"/>
      <c r="AH534" s="203"/>
      <c r="AI534" s="203"/>
      <c r="AJ534" s="203"/>
      <c r="AK534" s="204"/>
      <c r="AL534" s="205" t="s">
        <v>165</v>
      </c>
      <c r="AM534" s="205"/>
    </row>
    <row r="535" spans="1:42" ht="2.25" customHeight="1" x14ac:dyDescent="0.25">
      <c r="A535" s="1"/>
      <c r="B535" s="68"/>
      <c r="C535" s="68"/>
      <c r="D535" s="68"/>
      <c r="E535" s="68"/>
      <c r="F535" s="20"/>
      <c r="G535" s="20"/>
      <c r="H535" s="20"/>
      <c r="I535" s="20"/>
      <c r="J535" s="20"/>
      <c r="K535" s="20"/>
      <c r="L535" s="20"/>
      <c r="O535" s="20"/>
      <c r="P535" s="20"/>
      <c r="T535" s="20"/>
      <c r="U535" s="20"/>
      <c r="V535" s="20"/>
      <c r="W535" s="20"/>
      <c r="AF535" s="53"/>
      <c r="AG535" s="53"/>
      <c r="AH535" s="53"/>
      <c r="AI535" s="53"/>
      <c r="AJ535" s="53"/>
      <c r="AK535" s="53"/>
      <c r="AL535" s="53"/>
      <c r="AM535" s="53"/>
    </row>
    <row r="536" spans="1:42" ht="15" customHeight="1" x14ac:dyDescent="0.25">
      <c r="A536" s="1"/>
      <c r="B536" s="186"/>
      <c r="C536" s="187"/>
      <c r="D536" s="187"/>
      <c r="E536" s="188"/>
      <c r="F536" s="20"/>
      <c r="I536" s="189"/>
      <c r="J536" s="190"/>
      <c r="K536" s="190"/>
      <c r="L536" s="190"/>
      <c r="M536" s="190"/>
      <c r="N536" s="191"/>
      <c r="O536" s="20" t="s">
        <v>165</v>
      </c>
      <c r="P536" s="20"/>
      <c r="S536" s="186"/>
      <c r="T536" s="187"/>
      <c r="U536" s="187"/>
      <c r="V536" s="188"/>
      <c r="W536" s="45"/>
      <c r="AF536" s="202">
        <f>IF(S536=0,I536,IF(S536&lt;1920,I536*0.7,IF(S536&lt;1970,I536*0.9,I536)))</f>
        <v>0</v>
      </c>
      <c r="AG536" s="203"/>
      <c r="AH536" s="203"/>
      <c r="AI536" s="203"/>
      <c r="AJ536" s="203"/>
      <c r="AK536" s="204"/>
      <c r="AL536" s="205" t="s">
        <v>165</v>
      </c>
      <c r="AM536" s="205"/>
    </row>
    <row r="537" spans="1:42" ht="2.25" customHeight="1" x14ac:dyDescent="0.25">
      <c r="A537" s="1"/>
      <c r="B537" s="68"/>
      <c r="C537" s="68"/>
      <c r="D537" s="68"/>
      <c r="E537" s="68"/>
      <c r="F537" s="20"/>
      <c r="G537" s="20"/>
      <c r="H537" s="20"/>
      <c r="I537" s="20"/>
      <c r="J537" s="20"/>
      <c r="K537" s="20"/>
      <c r="L537" s="20"/>
      <c r="O537" s="20"/>
      <c r="P537" s="20"/>
      <c r="T537" s="20"/>
      <c r="U537" s="20"/>
      <c r="V537" s="33"/>
      <c r="W537" s="20"/>
      <c r="AF537" s="53"/>
      <c r="AG537" s="53"/>
      <c r="AH537" s="53"/>
      <c r="AI537" s="53"/>
      <c r="AJ537" s="53"/>
      <c r="AK537" s="53"/>
      <c r="AL537" s="53"/>
      <c r="AM537" s="53"/>
    </row>
    <row r="538" spans="1:42" ht="15" customHeight="1" x14ac:dyDescent="0.25">
      <c r="A538" s="1"/>
      <c r="B538" s="186"/>
      <c r="C538" s="187"/>
      <c r="D538" s="187"/>
      <c r="E538" s="188"/>
      <c r="F538" s="20"/>
      <c r="I538" s="189"/>
      <c r="J538" s="190"/>
      <c r="K538" s="190"/>
      <c r="L538" s="190"/>
      <c r="M538" s="190"/>
      <c r="N538" s="191"/>
      <c r="O538" s="20" t="s">
        <v>165</v>
      </c>
      <c r="P538" s="20"/>
      <c r="S538" s="186"/>
      <c r="T538" s="187"/>
      <c r="U538" s="187"/>
      <c r="V538" s="188"/>
      <c r="W538" s="45"/>
      <c r="X538" s="20"/>
      <c r="AF538" s="202">
        <f>IF(S538=0,I538,IF(S538&lt;1920,I538*0.7,IF(S538&lt;1970,I538*0.9,I538)))</f>
        <v>0</v>
      </c>
      <c r="AG538" s="203"/>
      <c r="AH538" s="203"/>
      <c r="AI538" s="203"/>
      <c r="AJ538" s="203"/>
      <c r="AK538" s="204"/>
      <c r="AL538" s="205" t="s">
        <v>165</v>
      </c>
      <c r="AM538" s="205"/>
    </row>
    <row r="539" spans="1:42" ht="15" customHeight="1" x14ac:dyDescent="0.25">
      <c r="A539" s="1"/>
      <c r="AJ539" s="82"/>
    </row>
    <row r="540" spans="1:42" ht="15" customHeight="1" x14ac:dyDescent="0.25">
      <c r="A540" s="1">
        <v>49</v>
      </c>
      <c r="B540" s="206" t="s">
        <v>222</v>
      </c>
      <c r="C540" s="207"/>
      <c r="D540" s="207"/>
      <c r="E540" s="207"/>
      <c r="F540" s="207"/>
      <c r="G540" s="207"/>
      <c r="H540" s="207"/>
      <c r="I540" s="207"/>
      <c r="J540" s="207"/>
      <c r="K540" s="207"/>
      <c r="L540" s="207"/>
      <c r="M540" s="207"/>
      <c r="N540" s="207"/>
      <c r="O540" s="207"/>
      <c r="P540" s="207"/>
      <c r="Q540" s="207"/>
      <c r="R540" s="207"/>
      <c r="S540" s="207"/>
      <c r="T540" s="207"/>
      <c r="U540" s="207"/>
      <c r="V540" s="207"/>
      <c r="W540" s="207"/>
      <c r="X540" s="207"/>
      <c r="Y540" s="207"/>
      <c r="Z540" s="207"/>
      <c r="AA540" s="207"/>
      <c r="AB540" s="207"/>
      <c r="AC540" s="207"/>
      <c r="AD540" s="207"/>
      <c r="AE540" s="207"/>
      <c r="AF540" s="207"/>
      <c r="AG540" s="207"/>
      <c r="AH540" s="207"/>
      <c r="AI540" s="207"/>
      <c r="AJ540" s="207"/>
      <c r="AK540" s="207"/>
      <c r="AL540" s="207"/>
      <c r="AM540" s="207"/>
      <c r="AN540" s="207"/>
      <c r="AO540" s="207"/>
      <c r="AP540" s="207"/>
    </row>
    <row r="541" spans="1:42" ht="15" customHeight="1" x14ac:dyDescent="0.25">
      <c r="A541" s="1"/>
      <c r="B541" s="207"/>
      <c r="C541" s="207"/>
      <c r="D541" s="207"/>
      <c r="E541" s="207"/>
      <c r="F541" s="207"/>
      <c r="G541" s="207"/>
      <c r="H541" s="207"/>
      <c r="I541" s="207"/>
      <c r="J541" s="207"/>
      <c r="K541" s="207"/>
      <c r="L541" s="207"/>
      <c r="M541" s="207"/>
      <c r="N541" s="207"/>
      <c r="O541" s="207"/>
      <c r="P541" s="207"/>
      <c r="Q541" s="207"/>
      <c r="R541" s="207"/>
      <c r="S541" s="207"/>
      <c r="T541" s="207"/>
      <c r="U541" s="207"/>
      <c r="V541" s="207"/>
      <c r="W541" s="207"/>
      <c r="X541" s="207"/>
      <c r="Y541" s="207"/>
      <c r="Z541" s="207"/>
      <c r="AA541" s="207"/>
      <c r="AB541" s="207"/>
      <c r="AC541" s="207"/>
      <c r="AD541" s="207"/>
      <c r="AE541" s="207"/>
      <c r="AF541" s="207"/>
      <c r="AG541" s="207"/>
      <c r="AH541" s="207"/>
      <c r="AI541" s="207"/>
      <c r="AJ541" s="207"/>
      <c r="AK541" s="207"/>
      <c r="AL541" s="207"/>
      <c r="AM541" s="207"/>
      <c r="AN541" s="207"/>
      <c r="AO541" s="207"/>
      <c r="AP541" s="207"/>
    </row>
    <row r="542" spans="1:42" ht="15" customHeight="1" x14ac:dyDescent="0.25">
      <c r="A542" s="1"/>
      <c r="B542" s="207"/>
      <c r="C542" s="207"/>
      <c r="D542" s="207"/>
      <c r="E542" s="207"/>
      <c r="F542" s="207"/>
      <c r="G542" s="207"/>
      <c r="H542" s="207"/>
      <c r="I542" s="207"/>
      <c r="J542" s="207"/>
      <c r="K542" s="207"/>
      <c r="L542" s="207"/>
      <c r="M542" s="207"/>
      <c r="N542" s="207"/>
      <c r="O542" s="207"/>
      <c r="P542" s="207"/>
      <c r="Q542" s="207"/>
      <c r="R542" s="207"/>
      <c r="S542" s="207"/>
      <c r="T542" s="207"/>
      <c r="U542" s="207"/>
      <c r="V542" s="207"/>
      <c r="W542" s="207"/>
      <c r="X542" s="207"/>
      <c r="Y542" s="207"/>
      <c r="Z542" s="207"/>
      <c r="AA542" s="207"/>
      <c r="AB542" s="207"/>
      <c r="AC542" s="207"/>
      <c r="AD542" s="207"/>
      <c r="AE542" s="207"/>
      <c r="AF542" s="207"/>
      <c r="AG542" s="207"/>
      <c r="AH542" s="207"/>
      <c r="AI542" s="207"/>
      <c r="AJ542" s="207"/>
      <c r="AK542" s="207"/>
      <c r="AL542" s="207"/>
      <c r="AM542" s="207"/>
      <c r="AN542" s="207"/>
      <c r="AO542" s="207"/>
      <c r="AP542" s="207"/>
    </row>
    <row r="543" spans="1:42" ht="15" customHeight="1" x14ac:dyDescent="0.25">
      <c r="A543" s="1"/>
      <c r="B543" s="207"/>
      <c r="C543" s="207"/>
      <c r="D543" s="207"/>
      <c r="E543" s="207"/>
      <c r="F543" s="207"/>
      <c r="G543" s="207"/>
      <c r="H543" s="207"/>
      <c r="I543" s="207"/>
      <c r="J543" s="207"/>
      <c r="K543" s="207"/>
      <c r="L543" s="207"/>
      <c r="M543" s="207"/>
      <c r="N543" s="207"/>
      <c r="O543" s="207"/>
      <c r="P543" s="207"/>
      <c r="Q543" s="207"/>
      <c r="R543" s="207"/>
      <c r="S543" s="207"/>
      <c r="T543" s="207"/>
      <c r="U543" s="207"/>
      <c r="V543" s="207"/>
      <c r="W543" s="207"/>
      <c r="X543" s="207"/>
      <c r="Y543" s="207"/>
      <c r="Z543" s="207"/>
      <c r="AA543" s="207"/>
      <c r="AB543" s="207"/>
      <c r="AC543" s="207"/>
      <c r="AD543" s="207"/>
      <c r="AE543" s="207"/>
      <c r="AF543" s="207"/>
      <c r="AG543" s="207"/>
      <c r="AH543" s="207"/>
      <c r="AI543" s="207"/>
      <c r="AJ543" s="207"/>
      <c r="AK543" s="207"/>
      <c r="AL543" s="207"/>
      <c r="AM543" s="207"/>
      <c r="AN543" s="207"/>
      <c r="AO543" s="207"/>
      <c r="AP543" s="207"/>
    </row>
    <row r="544" spans="1:42" ht="28.5" customHeight="1" x14ac:dyDescent="0.25">
      <c r="A544" s="1"/>
      <c r="B544" s="206" t="s">
        <v>217</v>
      </c>
      <c r="C544" s="206"/>
      <c r="D544" s="206"/>
      <c r="E544" s="206"/>
      <c r="F544" s="206"/>
      <c r="G544" s="206"/>
      <c r="H544" s="206"/>
      <c r="I544" s="206"/>
      <c r="J544" s="206"/>
      <c r="K544" s="206"/>
      <c r="L544" s="206"/>
      <c r="M544" s="206"/>
      <c r="N544" s="206"/>
      <c r="O544" s="206"/>
      <c r="P544" s="206"/>
      <c r="Q544" s="206"/>
      <c r="R544" s="206"/>
      <c r="S544" s="206"/>
      <c r="T544" s="206"/>
      <c r="U544" s="206"/>
      <c r="V544" s="206"/>
      <c r="W544" s="206"/>
      <c r="X544" s="206"/>
      <c r="Y544" s="206"/>
      <c r="Z544" s="206"/>
      <c r="AA544" s="206"/>
      <c r="AB544" s="206"/>
      <c r="AC544" s="206"/>
      <c r="AD544" s="206"/>
      <c r="AE544" s="206"/>
      <c r="AF544" s="206"/>
      <c r="AG544" s="206"/>
      <c r="AH544" s="206"/>
      <c r="AI544" s="206"/>
      <c r="AJ544" s="206"/>
      <c r="AK544" s="206"/>
      <c r="AL544" s="206"/>
      <c r="AM544" s="206"/>
      <c r="AN544" s="206"/>
      <c r="AO544" s="206"/>
      <c r="AP544" s="206"/>
    </row>
    <row r="545" spans="1:42" ht="2.25" customHeight="1" x14ac:dyDescent="0.25">
      <c r="A545" s="1"/>
    </row>
    <row r="546" spans="1:42" ht="15" customHeight="1" x14ac:dyDescent="0.25">
      <c r="A546" s="1"/>
      <c r="B546" s="102" t="s">
        <v>223</v>
      </c>
      <c r="C546" s="102"/>
      <c r="D546" s="102"/>
      <c r="E546" s="102"/>
      <c r="G546" s="182" t="s">
        <v>219</v>
      </c>
      <c r="H546" s="176"/>
      <c r="I546" s="176"/>
      <c r="J546" s="176"/>
      <c r="K546" s="176"/>
      <c r="L546" s="176"/>
      <c r="M546" s="176"/>
      <c r="N546" s="176"/>
      <c r="O546" s="20"/>
      <c r="P546" s="183" t="s">
        <v>220</v>
      </c>
      <c r="Q546" s="176"/>
      <c r="R546" s="176"/>
      <c r="S546" s="176"/>
      <c r="T546" s="15"/>
      <c r="U546" s="182" t="s">
        <v>221</v>
      </c>
      <c r="V546" s="137"/>
      <c r="W546" s="137"/>
      <c r="X546" s="137"/>
      <c r="Y546" s="137"/>
      <c r="Z546" s="137"/>
      <c r="AA546" s="137"/>
      <c r="AB546" s="137"/>
      <c r="AC546" s="137"/>
      <c r="AD546" s="176"/>
      <c r="AE546" s="176"/>
      <c r="AG546" s="182" t="s">
        <v>224</v>
      </c>
      <c r="AH546" s="184"/>
      <c r="AI546" s="184"/>
      <c r="AJ546" s="184"/>
      <c r="AK546" s="184"/>
      <c r="AL546" s="184"/>
      <c r="AM546" s="184"/>
      <c r="AN546" s="184"/>
      <c r="AO546" s="184"/>
    </row>
    <row r="547" spans="1:42" ht="15" customHeight="1" x14ac:dyDescent="0.25">
      <c r="A547" s="1"/>
      <c r="B547" s="102"/>
      <c r="C547" s="102"/>
      <c r="D547" s="102"/>
      <c r="E547" s="102"/>
      <c r="G547" s="176"/>
      <c r="H547" s="176"/>
      <c r="I547" s="176"/>
      <c r="J547" s="176"/>
      <c r="K547" s="176"/>
      <c r="L547" s="176"/>
      <c r="M547" s="176"/>
      <c r="N547" s="176"/>
      <c r="O547" s="20"/>
      <c r="P547" s="176"/>
      <c r="Q547" s="176"/>
      <c r="R547" s="176"/>
      <c r="S547" s="176"/>
      <c r="T547" s="15"/>
      <c r="U547" s="137"/>
      <c r="V547" s="137"/>
      <c r="W547" s="137"/>
      <c r="X547" s="137"/>
      <c r="Y547" s="137"/>
      <c r="Z547" s="137"/>
      <c r="AA547" s="137"/>
      <c r="AB547" s="137"/>
      <c r="AC547" s="137"/>
      <c r="AD547" s="176"/>
      <c r="AE547" s="176"/>
      <c r="AG547" s="184"/>
      <c r="AH547" s="184"/>
      <c r="AI547" s="184"/>
      <c r="AJ547" s="184"/>
      <c r="AK547" s="184"/>
      <c r="AL547" s="184"/>
      <c r="AM547" s="184"/>
      <c r="AN547" s="184"/>
      <c r="AO547" s="184"/>
    </row>
    <row r="548" spans="1:42" ht="2.25" customHeight="1" x14ac:dyDescent="0.25">
      <c r="A548" s="1"/>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G548" s="20"/>
      <c r="AH548" s="20"/>
      <c r="AI548" s="20"/>
      <c r="AJ548" s="20"/>
      <c r="AK548" s="20"/>
      <c r="AL548" s="20"/>
      <c r="AM548" s="20"/>
      <c r="AN548" s="20"/>
      <c r="AO548" s="20"/>
    </row>
    <row r="549" spans="1:42" ht="15" customHeight="1" x14ac:dyDescent="0.25">
      <c r="A549" s="1"/>
      <c r="B549" s="186"/>
      <c r="C549" s="187"/>
      <c r="D549" s="187"/>
      <c r="E549" s="188"/>
      <c r="G549" s="189"/>
      <c r="H549" s="190"/>
      <c r="I549" s="190"/>
      <c r="J549" s="190"/>
      <c r="K549" s="190"/>
      <c r="L549" s="191"/>
      <c r="M549" s="119" t="s">
        <v>165</v>
      </c>
      <c r="N549" s="119"/>
      <c r="O549" s="20"/>
      <c r="P549" s="192"/>
      <c r="Q549" s="193"/>
      <c r="R549" s="193"/>
      <c r="S549" s="194"/>
      <c r="U549" s="20"/>
      <c r="V549" s="20"/>
      <c r="W549" s="20"/>
      <c r="X549" s="93">
        <f>IF(P549=0,G549,IF(P549&lt;1920,G549*0.7,IF(P549&lt;1970,G549*0.9,G549)))</f>
        <v>0</v>
      </c>
      <c r="Y549" s="94"/>
      <c r="Z549" s="94"/>
      <c r="AA549" s="94"/>
      <c r="AB549" s="94"/>
      <c r="AC549" s="95"/>
      <c r="AD549" s="119" t="s">
        <v>165</v>
      </c>
      <c r="AE549" s="119"/>
      <c r="AG549" s="185"/>
      <c r="AH549" s="185"/>
      <c r="AI549" s="185"/>
      <c r="AJ549" s="185"/>
      <c r="AK549" s="20"/>
      <c r="AL549" s="20"/>
      <c r="AM549" s="20"/>
      <c r="AN549" s="20"/>
      <c r="AO549" s="20"/>
    </row>
    <row r="550" spans="1:42" ht="2.25" customHeight="1" x14ac:dyDescent="0.25">
      <c r="A550" s="1"/>
      <c r="B550" s="15"/>
      <c r="C550" s="15"/>
      <c r="D550" s="15"/>
      <c r="E550" s="15"/>
      <c r="G550" s="15"/>
      <c r="H550" s="15"/>
      <c r="I550" s="68"/>
      <c r="J550" s="68"/>
      <c r="K550" s="68"/>
      <c r="L550" s="68"/>
      <c r="M550" s="20"/>
      <c r="N550" s="20"/>
      <c r="O550" s="20"/>
      <c r="P550" s="68"/>
      <c r="Q550" s="68"/>
      <c r="R550" s="68"/>
      <c r="S550" s="68"/>
      <c r="T550" s="20"/>
      <c r="U550" s="20"/>
      <c r="V550" s="20"/>
      <c r="AC550" s="20"/>
      <c r="AD550" s="20"/>
      <c r="AE550" s="20"/>
      <c r="AG550" s="20"/>
      <c r="AH550" s="20"/>
      <c r="AI550" s="20"/>
      <c r="AJ550" s="20"/>
      <c r="AK550" s="20"/>
      <c r="AL550" s="20"/>
      <c r="AM550" s="20"/>
      <c r="AN550" s="20"/>
      <c r="AO550" s="20"/>
    </row>
    <row r="551" spans="1:42" ht="15" customHeight="1" x14ac:dyDescent="0.25">
      <c r="A551" s="1"/>
      <c r="B551" s="186"/>
      <c r="C551" s="187"/>
      <c r="D551" s="187"/>
      <c r="E551" s="188"/>
      <c r="G551" s="189"/>
      <c r="H551" s="190"/>
      <c r="I551" s="190"/>
      <c r="J551" s="190"/>
      <c r="K551" s="190"/>
      <c r="L551" s="191"/>
      <c r="M551" s="119" t="s">
        <v>165</v>
      </c>
      <c r="N551" s="119"/>
      <c r="O551" s="20"/>
      <c r="P551" s="192"/>
      <c r="Q551" s="193"/>
      <c r="R551" s="193"/>
      <c r="S551" s="194"/>
      <c r="U551" s="20"/>
      <c r="V551" s="20"/>
      <c r="X551" s="93">
        <f>IF(P551=0,G551,IF(P551&lt;1920,G551*0.7,IF(P551&lt;1970,G551*0.9,G551)))</f>
        <v>0</v>
      </c>
      <c r="Y551" s="94"/>
      <c r="Z551" s="94"/>
      <c r="AA551" s="94"/>
      <c r="AB551" s="94"/>
      <c r="AC551" s="95"/>
      <c r="AD551" s="119" t="s">
        <v>165</v>
      </c>
      <c r="AE551" s="119"/>
      <c r="AG551" s="185"/>
      <c r="AH551" s="185"/>
      <c r="AI551" s="185"/>
      <c r="AJ551" s="185"/>
      <c r="AK551" s="20"/>
      <c r="AL551" s="20"/>
      <c r="AM551" s="20"/>
      <c r="AN551" s="20"/>
      <c r="AO551" s="20"/>
    </row>
    <row r="552" spans="1:42" ht="15" customHeight="1" x14ac:dyDescent="0.25">
      <c r="A552" s="1"/>
      <c r="AG552" s="20"/>
      <c r="AH552" s="20"/>
      <c r="AI552" s="20"/>
      <c r="AJ552" s="20"/>
      <c r="AK552" s="20"/>
      <c r="AL552" s="20"/>
      <c r="AM552" s="20"/>
      <c r="AN552" s="20"/>
      <c r="AO552" s="20"/>
    </row>
    <row r="553" spans="1:42" ht="15" customHeight="1" x14ac:dyDescent="0.25">
      <c r="A553" s="1">
        <v>50</v>
      </c>
      <c r="B553" s="103" t="s">
        <v>225</v>
      </c>
      <c r="C553" s="103"/>
      <c r="D553" s="103"/>
      <c r="E553" s="103"/>
      <c r="F553" s="103"/>
      <c r="G553" s="103"/>
      <c r="H553" s="103"/>
      <c r="I553" s="103"/>
      <c r="J553" s="103"/>
      <c r="K553" s="103"/>
      <c r="L553" s="103"/>
      <c r="M553" s="103"/>
      <c r="N553" s="103"/>
      <c r="O553" s="103"/>
      <c r="P553" s="103"/>
      <c r="Q553" s="103"/>
      <c r="R553" s="103"/>
      <c r="S553" s="103"/>
      <c r="T553" s="103"/>
      <c r="U553" s="103"/>
      <c r="V553" s="103"/>
      <c r="W553" s="103"/>
      <c r="X553" s="103"/>
      <c r="Y553" s="103"/>
      <c r="Z553" s="103"/>
      <c r="AA553" s="103"/>
      <c r="AB553" s="103"/>
      <c r="AC553" s="103"/>
      <c r="AD553" s="103"/>
      <c r="AE553" s="103"/>
      <c r="AF553" s="103"/>
      <c r="AG553" s="103"/>
      <c r="AH553" s="103"/>
      <c r="AI553" s="103"/>
      <c r="AJ553" s="103"/>
      <c r="AK553" s="93">
        <f>IF((SUM(AF516,AF518,AF520,AF522,AF524,AF526,AF528,AF530,AF532,AF534,AF536,AF538)-SUM(X549,X551))&gt;0,(SUM(AF516,AF518,AF520,AF522,AF524,AF526,AF528,AF530,AF532,AF534,AF536,AF538)-SUM(X549,X551)),IF((SUM(AF516,AF518,AF520,AF522,AF524,AF526,AF528,AF530,AF532,AF534,AF536,AF538)-SUM(X549,X551))&lt;0,0,0))</f>
        <v>0</v>
      </c>
      <c r="AL553" s="94"/>
      <c r="AM553" s="94"/>
      <c r="AN553" s="95"/>
      <c r="AO553" s="119" t="s">
        <v>165</v>
      </c>
      <c r="AP553" s="119"/>
    </row>
    <row r="554" spans="1:42" ht="2.25" customHeight="1" x14ac:dyDescent="0.25">
      <c r="A554" s="104"/>
      <c r="B554" s="96"/>
      <c r="C554" s="96"/>
      <c r="D554" s="96"/>
      <c r="E554" s="96"/>
      <c r="F554" s="96"/>
      <c r="G554" s="96"/>
      <c r="H554" s="96"/>
      <c r="I554" s="96"/>
      <c r="J554" s="96"/>
      <c r="K554" s="96"/>
      <c r="L554" s="96"/>
      <c r="M554" s="96"/>
      <c r="N554" s="96"/>
      <c r="O554" s="96"/>
      <c r="P554" s="96"/>
      <c r="Q554" s="96"/>
      <c r="R554" s="96"/>
      <c r="S554" s="96"/>
      <c r="T554" s="96"/>
      <c r="U554" s="96"/>
      <c r="V554" s="96"/>
      <c r="W554" s="96"/>
      <c r="X554" s="96"/>
      <c r="Y554" s="96"/>
      <c r="Z554" s="96"/>
      <c r="AA554" s="96"/>
      <c r="AB554" s="96"/>
      <c r="AC554" s="96"/>
      <c r="AD554" s="96"/>
      <c r="AE554" s="96"/>
      <c r="AF554" s="96"/>
      <c r="AG554" s="96"/>
      <c r="AH554" s="96"/>
      <c r="AI554" s="96"/>
      <c r="AJ554" s="96"/>
      <c r="AK554" s="96"/>
      <c r="AL554" s="96"/>
      <c r="AM554" s="96"/>
      <c r="AN554" s="96"/>
      <c r="AO554" s="96"/>
      <c r="AP554" s="96"/>
    </row>
    <row r="555" spans="1:42" ht="15" customHeight="1" x14ac:dyDescent="0.25">
      <c r="A555" s="1">
        <v>51</v>
      </c>
      <c r="B555" s="198" t="s">
        <v>226</v>
      </c>
      <c r="C555" s="199"/>
      <c r="D555" s="199"/>
      <c r="E555" s="199"/>
      <c r="F555" s="199"/>
      <c r="G555" s="199"/>
      <c r="H555" s="199"/>
      <c r="I555" s="199"/>
      <c r="J555" s="199"/>
      <c r="K555" s="199"/>
      <c r="L555" s="199"/>
      <c r="M555" s="199"/>
      <c r="N555" s="199"/>
      <c r="O555" s="199"/>
      <c r="P555" s="199"/>
      <c r="Q555" s="199"/>
      <c r="R555" s="199"/>
      <c r="S555" s="199"/>
      <c r="T555" s="199"/>
      <c r="U555" s="199"/>
      <c r="V555" s="199"/>
      <c r="W555" s="199"/>
      <c r="X555" s="199"/>
      <c r="Y555" s="199"/>
      <c r="Z555" s="199"/>
      <c r="AA555" s="199"/>
      <c r="AB555" s="199"/>
      <c r="AC555" s="199"/>
      <c r="AD555" s="199"/>
      <c r="AE555" s="199"/>
      <c r="AF555" s="199"/>
      <c r="AG555" s="199"/>
      <c r="AH555" s="199"/>
      <c r="AI555" s="199"/>
      <c r="AJ555" s="199"/>
      <c r="AK555" s="199"/>
      <c r="AL555" s="199"/>
      <c r="AM555" s="199"/>
      <c r="AN555" s="199"/>
      <c r="AO555" s="199"/>
      <c r="AP555" s="199"/>
    </row>
    <row r="556" spans="1:42" ht="2.25" customHeight="1" x14ac:dyDescent="0.25">
      <c r="A556" s="1"/>
      <c r="B556" s="199"/>
      <c r="C556" s="199"/>
      <c r="D556" s="199"/>
      <c r="E556" s="199"/>
      <c r="F556" s="199"/>
      <c r="G556" s="199"/>
      <c r="H556" s="199"/>
      <c r="I556" s="199"/>
      <c r="J556" s="199"/>
      <c r="K556" s="199"/>
      <c r="L556" s="199"/>
      <c r="M556" s="199"/>
      <c r="N556" s="199"/>
      <c r="O556" s="199"/>
      <c r="P556" s="199"/>
      <c r="Q556" s="199"/>
      <c r="R556" s="199"/>
      <c r="S556" s="199"/>
      <c r="T556" s="199"/>
      <c r="U556" s="199"/>
      <c r="V556" s="199"/>
      <c r="W556" s="199"/>
      <c r="X556" s="199"/>
      <c r="Y556" s="199"/>
      <c r="Z556" s="199"/>
      <c r="AA556" s="199"/>
      <c r="AB556" s="199"/>
      <c r="AC556" s="199"/>
      <c r="AD556" s="199"/>
      <c r="AE556" s="199"/>
      <c r="AF556" s="199"/>
      <c r="AG556" s="199"/>
      <c r="AH556" s="199"/>
      <c r="AI556" s="199"/>
      <c r="AJ556" s="199"/>
      <c r="AK556" s="199"/>
      <c r="AL556" s="199"/>
      <c r="AM556" s="199"/>
      <c r="AN556" s="199"/>
      <c r="AO556" s="199"/>
      <c r="AP556" s="199"/>
    </row>
    <row r="557" spans="1:42" ht="27.75" customHeight="1" x14ac:dyDescent="0.25">
      <c r="A557" s="1"/>
      <c r="B557" s="109" t="s">
        <v>217</v>
      </c>
      <c r="C557" s="109"/>
      <c r="D557" s="109"/>
      <c r="E557" s="109"/>
      <c r="F557" s="109"/>
      <c r="G557" s="109"/>
      <c r="H557" s="109"/>
      <c r="I557" s="109"/>
      <c r="J557" s="109"/>
      <c r="K557" s="109"/>
      <c r="L557" s="109"/>
      <c r="M557" s="109"/>
      <c r="N557" s="109"/>
      <c r="O557" s="109"/>
      <c r="P557" s="109"/>
      <c r="Q557" s="109"/>
      <c r="R557" s="109"/>
      <c r="S557" s="109"/>
      <c r="T557" s="109"/>
      <c r="U557" s="109"/>
      <c r="V557" s="109"/>
      <c r="W557" s="109"/>
      <c r="X557" s="109"/>
      <c r="Y557" s="109"/>
      <c r="Z557" s="109"/>
      <c r="AA557" s="109"/>
      <c r="AB557" s="109"/>
      <c r="AC557" s="109"/>
      <c r="AD557" s="109"/>
      <c r="AE557" s="109"/>
      <c r="AF557" s="109"/>
      <c r="AG557" s="109"/>
      <c r="AH557" s="109"/>
      <c r="AI557" s="109"/>
      <c r="AJ557" s="109"/>
      <c r="AK557" s="109"/>
      <c r="AL557" s="109"/>
      <c r="AM557" s="109"/>
      <c r="AN557" s="109"/>
      <c r="AO557" s="109"/>
      <c r="AP557" s="109"/>
    </row>
    <row r="558" spans="1:42" ht="2.25" customHeight="1" x14ac:dyDescent="0.25">
      <c r="A558" s="1"/>
    </row>
    <row r="559" spans="1:42" ht="15" customHeight="1" x14ac:dyDescent="0.25">
      <c r="A559" s="1"/>
      <c r="B559" s="175" t="s">
        <v>218</v>
      </c>
      <c r="C559" s="175"/>
      <c r="D559" s="175"/>
      <c r="E559" s="175"/>
      <c r="F559" s="175"/>
      <c r="I559" s="200" t="s">
        <v>219</v>
      </c>
      <c r="J559" s="200"/>
      <c r="K559" s="200"/>
      <c r="L559" s="200"/>
      <c r="M559" s="200"/>
      <c r="N559" s="200"/>
      <c r="O559" s="200"/>
      <c r="P559" s="200"/>
      <c r="S559" s="201" t="s">
        <v>220</v>
      </c>
      <c r="T559" s="201"/>
      <c r="U559" s="201"/>
      <c r="V559" s="201"/>
      <c r="Y559" s="182" t="s">
        <v>221</v>
      </c>
      <c r="Z559" s="182"/>
      <c r="AA559" s="182"/>
      <c r="AB559" s="182"/>
      <c r="AC559" s="182"/>
      <c r="AD559" s="182"/>
      <c r="AE559" s="182"/>
      <c r="AF559" s="182"/>
      <c r="AG559" s="182"/>
      <c r="AH559" s="182"/>
      <c r="AI559" s="182"/>
    </row>
    <row r="560" spans="1:42" ht="15" customHeight="1" x14ac:dyDescent="0.25">
      <c r="A560" s="1"/>
      <c r="B560" s="175"/>
      <c r="C560" s="175"/>
      <c r="D560" s="175"/>
      <c r="E560" s="175"/>
      <c r="F560" s="175"/>
      <c r="I560" s="200"/>
      <c r="J560" s="200"/>
      <c r="K560" s="200"/>
      <c r="L560" s="200"/>
      <c r="M560" s="200"/>
      <c r="N560" s="200"/>
      <c r="O560" s="200"/>
      <c r="P560" s="200"/>
      <c r="S560" s="201"/>
      <c r="T560" s="201"/>
      <c r="U560" s="201"/>
      <c r="V560" s="201"/>
      <c r="Y560" s="182"/>
      <c r="Z560" s="182"/>
      <c r="AA560" s="182"/>
      <c r="AB560" s="182"/>
      <c r="AC560" s="182"/>
      <c r="AD560" s="182"/>
      <c r="AE560" s="182"/>
      <c r="AF560" s="182"/>
      <c r="AG560" s="182"/>
      <c r="AH560" s="182"/>
      <c r="AI560" s="182"/>
    </row>
    <row r="561" spans="1:42" ht="2.25" customHeight="1" x14ac:dyDescent="0.25">
      <c r="A561" s="1"/>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row>
    <row r="562" spans="1:42" ht="15" customHeight="1" x14ac:dyDescent="0.25">
      <c r="A562" s="1"/>
      <c r="B562" s="186"/>
      <c r="C562" s="187"/>
      <c r="D562" s="187"/>
      <c r="E562" s="188"/>
      <c r="I562" s="189"/>
      <c r="J562" s="190"/>
      <c r="K562" s="190"/>
      <c r="L562" s="190"/>
      <c r="M562" s="190"/>
      <c r="N562" s="191"/>
      <c r="O562" s="20" t="s">
        <v>165</v>
      </c>
      <c r="P562" s="20"/>
      <c r="S562" s="192"/>
      <c r="T562" s="193"/>
      <c r="U562" s="193"/>
      <c r="V562" s="194"/>
      <c r="W562" s="20"/>
      <c r="AB562" s="195">
        <f>IF(S562=0,I562,IF(S562&lt;1920,I562*0.7,IF(S562&lt;1970,I562*0.9,I562)))</f>
        <v>0</v>
      </c>
      <c r="AC562" s="196"/>
      <c r="AD562" s="196"/>
      <c r="AE562" s="196"/>
      <c r="AF562" s="196"/>
      <c r="AG562" s="197"/>
      <c r="AH562" s="20" t="s">
        <v>165</v>
      </c>
      <c r="AI562" s="20"/>
    </row>
    <row r="563" spans="1:42" ht="2.25" customHeight="1" x14ac:dyDescent="0.25">
      <c r="A563" s="1"/>
      <c r="B563" s="15"/>
      <c r="C563" s="15"/>
      <c r="D563" s="15"/>
      <c r="E563" s="15"/>
      <c r="K563" s="20"/>
      <c r="L563" s="20"/>
      <c r="M563" s="20"/>
      <c r="N563" s="20"/>
      <c r="O563" s="20"/>
      <c r="P563" s="20"/>
      <c r="S563" s="20"/>
      <c r="T563" s="20"/>
      <c r="U563" s="20"/>
      <c r="V563" s="20"/>
      <c r="AG563" s="20"/>
      <c r="AH563" s="20"/>
      <c r="AI563" s="20"/>
    </row>
    <row r="564" spans="1:42" ht="15" customHeight="1" x14ac:dyDescent="0.25">
      <c r="A564" s="1"/>
      <c r="B564" s="186"/>
      <c r="C564" s="187"/>
      <c r="D564" s="187"/>
      <c r="E564" s="188"/>
      <c r="I564" s="189"/>
      <c r="J564" s="190"/>
      <c r="K564" s="190"/>
      <c r="L564" s="190"/>
      <c r="M564" s="190"/>
      <c r="N564" s="191"/>
      <c r="O564" s="20" t="s">
        <v>165</v>
      </c>
      <c r="P564" s="20"/>
      <c r="S564" s="192"/>
      <c r="T564" s="193"/>
      <c r="U564" s="193"/>
      <c r="V564" s="194"/>
      <c r="AB564" s="195">
        <f>IF(S564=0,I564,IF(S564&lt;1920,I564*0.7,IF(S564&lt;1970,I564*0.9,I564)))</f>
        <v>0</v>
      </c>
      <c r="AC564" s="196"/>
      <c r="AD564" s="196"/>
      <c r="AE564" s="196"/>
      <c r="AF564" s="196"/>
      <c r="AG564" s="197"/>
      <c r="AH564" s="20" t="s">
        <v>165</v>
      </c>
      <c r="AI564" s="20"/>
    </row>
    <row r="565" spans="1:42" ht="2.25" customHeight="1" x14ac:dyDescent="0.25">
      <c r="A565" s="1"/>
      <c r="B565" s="15"/>
      <c r="C565" s="15"/>
      <c r="D565" s="15"/>
      <c r="E565" s="15"/>
      <c r="K565" s="20"/>
      <c r="L565" s="20"/>
      <c r="M565" s="20"/>
      <c r="N565" s="20"/>
      <c r="O565" s="20"/>
      <c r="P565" s="20"/>
      <c r="S565" s="20"/>
      <c r="T565" s="20"/>
      <c r="U565" s="20"/>
      <c r="V565" s="20"/>
      <c r="AG565" s="20"/>
      <c r="AH565" s="20"/>
      <c r="AI565" s="20"/>
    </row>
    <row r="566" spans="1:42" ht="15" customHeight="1" x14ac:dyDescent="0.25">
      <c r="A566" s="1"/>
      <c r="B566" s="186"/>
      <c r="C566" s="187"/>
      <c r="D566" s="187"/>
      <c r="E566" s="188"/>
      <c r="I566" s="189"/>
      <c r="J566" s="190"/>
      <c r="K566" s="190"/>
      <c r="L566" s="190"/>
      <c r="M566" s="190"/>
      <c r="N566" s="191"/>
      <c r="O566" s="20" t="s">
        <v>165</v>
      </c>
      <c r="P566" s="20"/>
      <c r="S566" s="192"/>
      <c r="T566" s="193"/>
      <c r="U566" s="193"/>
      <c r="V566" s="194"/>
      <c r="AB566" s="195">
        <f>IF(S566=0,I566,IF(S566&lt;1920,I566*0.7,IF(S566&lt;1970,I566*0.9,I566)))</f>
        <v>0</v>
      </c>
      <c r="AC566" s="196"/>
      <c r="AD566" s="196"/>
      <c r="AE566" s="196"/>
      <c r="AF566" s="196"/>
      <c r="AG566" s="197"/>
      <c r="AH566" s="20" t="s">
        <v>165</v>
      </c>
      <c r="AI566" s="20"/>
    </row>
    <row r="567" spans="1:42" ht="15" customHeight="1" x14ac:dyDescent="0.25">
      <c r="A567" s="22"/>
    </row>
    <row r="568" spans="1:42" ht="30" customHeight="1" x14ac:dyDescent="0.25">
      <c r="A568" s="1">
        <v>52</v>
      </c>
      <c r="B568" s="181" t="s">
        <v>227</v>
      </c>
      <c r="C568" s="181"/>
      <c r="D568" s="181"/>
      <c r="E568" s="181"/>
      <c r="F568" s="181"/>
      <c r="G568" s="181"/>
      <c r="H568" s="181"/>
      <c r="I568" s="181"/>
      <c r="J568" s="181"/>
      <c r="K568" s="181"/>
      <c r="L568" s="181"/>
      <c r="M568" s="181"/>
      <c r="N568" s="181"/>
      <c r="O568" s="181"/>
      <c r="P568" s="181"/>
      <c r="Q568" s="181"/>
      <c r="R568" s="181"/>
      <c r="S568" s="181"/>
      <c r="T568" s="181"/>
      <c r="U568" s="181"/>
      <c r="V568" s="181"/>
      <c r="W568" s="181"/>
      <c r="X568" s="181"/>
      <c r="Y568" s="181"/>
      <c r="Z568" s="181"/>
      <c r="AA568" s="181"/>
      <c r="AB568" s="181"/>
      <c r="AC568" s="181"/>
      <c r="AD568" s="181"/>
      <c r="AE568" s="181"/>
      <c r="AF568" s="181"/>
      <c r="AG568" s="181"/>
      <c r="AH568" s="181"/>
      <c r="AI568" s="181"/>
      <c r="AJ568" s="181"/>
      <c r="AK568" s="181"/>
      <c r="AL568" s="181"/>
      <c r="AM568" s="181"/>
      <c r="AN568" s="181"/>
      <c r="AO568" s="181"/>
      <c r="AP568" s="181"/>
    </row>
    <row r="569" spans="1:42" ht="15" customHeight="1" x14ac:dyDescent="0.25">
      <c r="A569" s="1"/>
      <c r="B569" s="181"/>
      <c r="C569" s="181"/>
      <c r="D569" s="181"/>
      <c r="E569" s="181"/>
      <c r="F569" s="181"/>
      <c r="G569" s="181"/>
      <c r="H569" s="181"/>
      <c r="I569" s="181"/>
      <c r="J569" s="181"/>
      <c r="K569" s="181"/>
      <c r="L569" s="181"/>
      <c r="M569" s="181"/>
      <c r="N569" s="181"/>
      <c r="O569" s="181"/>
      <c r="P569" s="181"/>
      <c r="Q569" s="181"/>
      <c r="R569" s="181"/>
      <c r="S569" s="181"/>
      <c r="T569" s="181"/>
      <c r="U569" s="181"/>
      <c r="V569" s="181"/>
      <c r="W569" s="181"/>
      <c r="X569" s="181"/>
      <c r="Y569" s="181"/>
      <c r="Z569" s="181"/>
      <c r="AA569" s="181"/>
      <c r="AB569" s="181"/>
      <c r="AC569" s="181"/>
      <c r="AD569" s="181"/>
      <c r="AE569" s="181"/>
      <c r="AF569" s="181"/>
      <c r="AG569" s="181"/>
      <c r="AH569" s="181"/>
      <c r="AI569" s="181"/>
      <c r="AJ569" s="181"/>
      <c r="AK569" s="181"/>
      <c r="AL569" s="181"/>
      <c r="AM569" s="181"/>
      <c r="AN569" s="181"/>
      <c r="AO569" s="181"/>
      <c r="AP569" s="181"/>
    </row>
    <row r="570" spans="1:42" ht="9" customHeight="1" x14ac:dyDescent="0.25">
      <c r="A570" s="1"/>
      <c r="B570" s="181"/>
      <c r="C570" s="181"/>
      <c r="D570" s="181"/>
      <c r="E570" s="181"/>
      <c r="F570" s="181"/>
      <c r="G570" s="181"/>
      <c r="H570" s="181"/>
      <c r="I570" s="181"/>
      <c r="J570" s="181"/>
      <c r="K570" s="181"/>
      <c r="L570" s="181"/>
      <c r="M570" s="181"/>
      <c r="N570" s="181"/>
      <c r="O570" s="181"/>
      <c r="P570" s="181"/>
      <c r="Q570" s="181"/>
      <c r="R570" s="181"/>
      <c r="S570" s="181"/>
      <c r="T570" s="181"/>
      <c r="U570" s="181"/>
      <c r="V570" s="181"/>
      <c r="W570" s="181"/>
      <c r="X570" s="181"/>
      <c r="Y570" s="181"/>
      <c r="Z570" s="181"/>
      <c r="AA570" s="181"/>
      <c r="AB570" s="181"/>
      <c r="AC570" s="181"/>
      <c r="AD570" s="181"/>
      <c r="AE570" s="181"/>
      <c r="AF570" s="181"/>
      <c r="AG570" s="181"/>
      <c r="AH570" s="181"/>
      <c r="AI570" s="181"/>
      <c r="AJ570" s="181"/>
      <c r="AK570" s="181"/>
      <c r="AL570" s="181"/>
      <c r="AM570" s="181"/>
      <c r="AN570" s="181"/>
      <c r="AO570" s="181"/>
      <c r="AP570" s="181"/>
    </row>
    <row r="571" spans="1:42" ht="30" customHeight="1" x14ac:dyDescent="0.25">
      <c r="A571" s="1"/>
      <c r="B571" s="206" t="s">
        <v>228</v>
      </c>
      <c r="C571" s="206"/>
      <c r="D571" s="206"/>
      <c r="E571" s="206"/>
      <c r="F571" s="206"/>
      <c r="G571" s="206"/>
      <c r="H571" s="206"/>
      <c r="I571" s="206"/>
      <c r="J571" s="206"/>
      <c r="K571" s="206"/>
      <c r="L571" s="206"/>
      <c r="M571" s="206"/>
      <c r="N571" s="206"/>
      <c r="O571" s="206"/>
      <c r="P571" s="206"/>
      <c r="Q571" s="206"/>
      <c r="R571" s="206"/>
      <c r="S571" s="206"/>
      <c r="T571" s="206"/>
      <c r="U571" s="206"/>
      <c r="V571" s="206"/>
      <c r="W571" s="206"/>
      <c r="X571" s="206"/>
      <c r="Y571" s="206"/>
      <c r="Z571" s="206"/>
      <c r="AA571" s="206"/>
      <c r="AB571" s="206"/>
      <c r="AC571" s="206"/>
      <c r="AD571" s="206"/>
      <c r="AE571" s="206"/>
      <c r="AF571" s="206"/>
      <c r="AG571" s="206"/>
      <c r="AH571" s="206"/>
      <c r="AI571" s="206"/>
      <c r="AJ571" s="206"/>
      <c r="AK571" s="206"/>
      <c r="AL571" s="206"/>
      <c r="AM571" s="206"/>
      <c r="AN571" s="206"/>
      <c r="AO571" s="206"/>
      <c r="AP571" s="206"/>
    </row>
    <row r="572" spans="1:42" ht="2.25" customHeight="1" x14ac:dyDescent="0.25">
      <c r="A572" s="1"/>
    </row>
    <row r="573" spans="1:42" ht="15" customHeight="1" x14ac:dyDescent="0.25">
      <c r="A573" s="1"/>
      <c r="B573" s="102" t="s">
        <v>223</v>
      </c>
      <c r="C573" s="175"/>
      <c r="D573" s="175"/>
      <c r="E573" s="175"/>
      <c r="G573" s="182" t="s">
        <v>219</v>
      </c>
      <c r="H573" s="176"/>
      <c r="I573" s="176"/>
      <c r="J573" s="176"/>
      <c r="K573" s="176"/>
      <c r="L573" s="176"/>
      <c r="M573" s="176"/>
      <c r="N573" s="176"/>
      <c r="O573" s="20"/>
      <c r="P573" s="183" t="s">
        <v>220</v>
      </c>
      <c r="Q573" s="176"/>
      <c r="R573" s="176"/>
      <c r="S573" s="176"/>
      <c r="T573" s="15"/>
      <c r="U573" s="182" t="s">
        <v>221</v>
      </c>
      <c r="V573" s="137"/>
      <c r="W573" s="137"/>
      <c r="X573" s="137"/>
      <c r="Y573" s="137"/>
      <c r="Z573" s="137"/>
      <c r="AA573" s="137"/>
      <c r="AB573" s="137"/>
      <c r="AC573" s="137"/>
      <c r="AD573" s="176"/>
      <c r="AE573" s="176"/>
      <c r="AG573" s="182" t="s">
        <v>224</v>
      </c>
      <c r="AH573" s="184"/>
      <c r="AI573" s="184"/>
      <c r="AJ573" s="184"/>
      <c r="AK573" s="184"/>
      <c r="AL573" s="184"/>
      <c r="AM573" s="184"/>
      <c r="AN573" s="184"/>
      <c r="AO573" s="184"/>
    </row>
    <row r="574" spans="1:42" ht="15" customHeight="1" x14ac:dyDescent="0.25">
      <c r="A574" s="1"/>
      <c r="B574" s="175"/>
      <c r="C574" s="175"/>
      <c r="D574" s="175"/>
      <c r="E574" s="175"/>
      <c r="G574" s="176"/>
      <c r="H574" s="176"/>
      <c r="I574" s="176"/>
      <c r="J574" s="176"/>
      <c r="K574" s="176"/>
      <c r="L574" s="176"/>
      <c r="M574" s="176"/>
      <c r="N574" s="176"/>
      <c r="O574" s="20"/>
      <c r="P574" s="176"/>
      <c r="Q574" s="176"/>
      <c r="R574" s="176"/>
      <c r="S574" s="176"/>
      <c r="T574" s="15"/>
      <c r="U574" s="137"/>
      <c r="V574" s="137"/>
      <c r="W574" s="137"/>
      <c r="X574" s="137"/>
      <c r="Y574" s="137"/>
      <c r="Z574" s="137"/>
      <c r="AA574" s="137"/>
      <c r="AB574" s="137"/>
      <c r="AC574" s="137"/>
      <c r="AD574" s="176"/>
      <c r="AE574" s="176"/>
      <c r="AG574" s="184"/>
      <c r="AH574" s="184"/>
      <c r="AI574" s="184"/>
      <c r="AJ574" s="184"/>
      <c r="AK574" s="184"/>
      <c r="AL574" s="184"/>
      <c r="AM574" s="184"/>
      <c r="AN574" s="184"/>
      <c r="AO574" s="184"/>
    </row>
    <row r="575" spans="1:42" ht="2.25" customHeight="1" x14ac:dyDescent="0.25">
      <c r="A575" s="1"/>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G575" s="20"/>
      <c r="AH575" s="20"/>
      <c r="AI575" s="20"/>
      <c r="AJ575" s="20"/>
      <c r="AK575" s="20"/>
      <c r="AL575" s="20"/>
      <c r="AM575" s="20"/>
      <c r="AN575" s="20"/>
      <c r="AO575" s="20"/>
    </row>
    <row r="576" spans="1:42" ht="15" customHeight="1" x14ac:dyDescent="0.25">
      <c r="A576" s="1"/>
      <c r="B576" s="186"/>
      <c r="C576" s="187"/>
      <c r="D576" s="187"/>
      <c r="E576" s="188"/>
      <c r="G576" s="189"/>
      <c r="H576" s="190"/>
      <c r="I576" s="190"/>
      <c r="J576" s="190"/>
      <c r="K576" s="190"/>
      <c r="L576" s="191"/>
      <c r="M576" s="119" t="s">
        <v>165</v>
      </c>
      <c r="N576" s="119"/>
      <c r="O576" s="20"/>
      <c r="P576" s="192"/>
      <c r="Q576" s="193"/>
      <c r="R576" s="193"/>
      <c r="S576" s="194"/>
      <c r="U576" s="20"/>
      <c r="V576" s="20"/>
      <c r="W576" s="20"/>
      <c r="X576" s="93">
        <f>IF(P576=0,G576,IF(P576&lt;1920,G576*0.7,IF(P576&lt;1970,G576*0.9,G576)))</f>
        <v>0</v>
      </c>
      <c r="Y576" s="94"/>
      <c r="Z576" s="94"/>
      <c r="AA576" s="94"/>
      <c r="AB576" s="94"/>
      <c r="AC576" s="95"/>
      <c r="AD576" s="119" t="s">
        <v>165</v>
      </c>
      <c r="AE576" s="119"/>
      <c r="AG576" s="185"/>
      <c r="AH576" s="185"/>
      <c r="AI576" s="185"/>
      <c r="AJ576" s="185"/>
      <c r="AK576" s="20"/>
      <c r="AL576" s="20"/>
      <c r="AM576" s="20"/>
      <c r="AN576" s="20"/>
      <c r="AO576" s="20"/>
    </row>
    <row r="577" spans="1:42" ht="2.25" customHeight="1" x14ac:dyDescent="0.25">
      <c r="A577" s="1"/>
      <c r="B577" s="15"/>
      <c r="C577" s="15"/>
      <c r="D577" s="15"/>
      <c r="E577" s="15"/>
      <c r="G577" s="15"/>
      <c r="H577" s="15"/>
      <c r="I577" s="68"/>
      <c r="J577" s="68"/>
      <c r="K577" s="68"/>
      <c r="L577" s="68"/>
      <c r="M577" s="20"/>
      <c r="N577" s="20"/>
      <c r="O577" s="20"/>
      <c r="P577" s="68"/>
      <c r="Q577" s="68"/>
      <c r="R577" s="68"/>
      <c r="S577" s="68"/>
      <c r="T577" s="20"/>
      <c r="U577" s="20"/>
      <c r="V577" s="20"/>
      <c r="AC577" s="20"/>
      <c r="AD577" s="20"/>
      <c r="AE577" s="20"/>
      <c r="AG577" s="20"/>
      <c r="AH577" s="20"/>
      <c r="AI577" s="20"/>
      <c r="AJ577" s="20"/>
      <c r="AK577" s="20"/>
      <c r="AL577" s="20"/>
      <c r="AM577" s="20"/>
      <c r="AN577" s="20"/>
      <c r="AO577" s="20"/>
    </row>
    <row r="578" spans="1:42" ht="15" customHeight="1" x14ac:dyDescent="0.25">
      <c r="A578" s="1"/>
      <c r="B578" s="186"/>
      <c r="C578" s="187"/>
      <c r="D578" s="187"/>
      <c r="E578" s="188"/>
      <c r="G578" s="189"/>
      <c r="H578" s="190"/>
      <c r="I578" s="190"/>
      <c r="J578" s="190"/>
      <c r="K578" s="190"/>
      <c r="L578" s="191"/>
      <c r="M578" s="119" t="s">
        <v>165</v>
      </c>
      <c r="N578" s="119"/>
      <c r="O578" s="20"/>
      <c r="P578" s="192"/>
      <c r="Q578" s="193"/>
      <c r="R578" s="193"/>
      <c r="S578" s="194"/>
      <c r="U578" s="20"/>
      <c r="V578" s="20"/>
      <c r="X578" s="93">
        <f>IF(P578=0,G578,IF(P578&lt;1920,G578*0.7,IF(P578&lt;1970,G578*0.9,G578)))</f>
        <v>0</v>
      </c>
      <c r="Y578" s="94"/>
      <c r="Z578" s="94"/>
      <c r="AA578" s="94"/>
      <c r="AB578" s="94"/>
      <c r="AC578" s="95"/>
      <c r="AD578" s="119" t="s">
        <v>165</v>
      </c>
      <c r="AE578" s="119"/>
      <c r="AG578" s="185"/>
      <c r="AH578" s="185"/>
      <c r="AI578" s="185"/>
      <c r="AJ578" s="185"/>
      <c r="AK578" s="20"/>
      <c r="AL578" s="20"/>
      <c r="AM578" s="20"/>
      <c r="AN578" s="20"/>
      <c r="AO578" s="20"/>
    </row>
    <row r="579" spans="1:42" ht="15" customHeight="1" x14ac:dyDescent="0.25">
      <c r="A579" s="1"/>
    </row>
    <row r="580" spans="1:42" ht="15" customHeight="1" x14ac:dyDescent="0.25">
      <c r="A580" s="1">
        <v>53</v>
      </c>
      <c r="B580" s="103" t="s">
        <v>229</v>
      </c>
      <c r="C580" s="103"/>
      <c r="D580" s="103"/>
      <c r="E580" s="103"/>
      <c r="F580" s="103"/>
      <c r="G580" s="103"/>
      <c r="H580" s="103"/>
      <c r="I580" s="103"/>
      <c r="J580" s="103"/>
      <c r="K580" s="103"/>
      <c r="L580" s="103"/>
      <c r="M580" s="103"/>
      <c r="N580" s="103"/>
      <c r="O580" s="103"/>
      <c r="P580" s="103"/>
      <c r="Q580" s="103"/>
      <c r="R580" s="103"/>
      <c r="S580" s="103"/>
      <c r="T580" s="103"/>
      <c r="U580" s="103"/>
      <c r="V580" s="103"/>
      <c r="W580" s="103"/>
      <c r="X580" s="103"/>
      <c r="Y580" s="103"/>
      <c r="Z580" s="103"/>
      <c r="AA580" s="103"/>
      <c r="AB580" s="103"/>
      <c r="AC580" s="103"/>
      <c r="AD580" s="103"/>
      <c r="AE580" s="103"/>
      <c r="AF580" s="103"/>
      <c r="AG580" s="103"/>
      <c r="AH580" s="103"/>
      <c r="AI580" s="103"/>
      <c r="AJ580" s="103"/>
      <c r="AK580" s="93">
        <f>IF((SUM(AB562,AB564,AB566)-SUM(X576,X578))&gt;0,(SUM(AB562,AB564,AB566)-SUM(X576,X578)),IF((SUM(AB562,AB564,AB566)-SUM(X576,X578))&lt;0,0,0))</f>
        <v>0</v>
      </c>
      <c r="AL580" s="94"/>
      <c r="AM580" s="94"/>
      <c r="AN580" s="95"/>
      <c r="AO580" s="119" t="s">
        <v>165</v>
      </c>
      <c r="AP580" s="119"/>
    </row>
    <row r="581" spans="1:42" ht="15" customHeight="1" x14ac:dyDescent="0.25">
      <c r="A581" s="1"/>
    </row>
    <row r="582" spans="1:42" ht="15" customHeight="1" x14ac:dyDescent="0.25">
      <c r="A582" s="1">
        <v>54</v>
      </c>
      <c r="B582" s="105" t="s">
        <v>230</v>
      </c>
      <c r="C582" s="106"/>
      <c r="D582" s="106"/>
      <c r="E582" s="106"/>
      <c r="F582" s="106"/>
      <c r="G582" s="106"/>
      <c r="H582" s="106"/>
      <c r="I582" s="106"/>
      <c r="J582" s="106"/>
      <c r="K582" s="106"/>
      <c r="L582" s="106"/>
      <c r="M582" s="106"/>
      <c r="N582" s="106"/>
      <c r="O582" s="106"/>
      <c r="P582" s="106"/>
      <c r="Q582" s="106"/>
      <c r="R582" s="106"/>
      <c r="S582" s="106"/>
      <c r="T582" s="106"/>
      <c r="U582" s="106"/>
      <c r="V582" s="106"/>
      <c r="W582" s="106"/>
      <c r="X582" s="106"/>
      <c r="Y582" s="106"/>
      <c r="Z582" s="106"/>
      <c r="AA582" s="106"/>
      <c r="AB582" s="106"/>
      <c r="AC582" s="106"/>
      <c r="AD582" s="106"/>
      <c r="AE582" s="106"/>
      <c r="AF582" s="106"/>
      <c r="AG582" s="106"/>
      <c r="AH582" s="106"/>
      <c r="AI582" s="106"/>
      <c r="AJ582" s="106"/>
      <c r="AK582" s="106"/>
      <c r="AL582" s="106"/>
      <c r="AM582" s="106"/>
      <c r="AN582" s="106"/>
      <c r="AO582" s="106"/>
      <c r="AP582" s="106"/>
    </row>
    <row r="583" spans="1:42" ht="2.25" customHeight="1" x14ac:dyDescent="0.25">
      <c r="A583" s="1"/>
    </row>
    <row r="584" spans="1:42" ht="15" customHeight="1" x14ac:dyDescent="0.25">
      <c r="A584" s="1"/>
      <c r="B584" s="120" t="s">
        <v>231</v>
      </c>
      <c r="C584" s="106"/>
      <c r="D584" s="106"/>
      <c r="E584" s="106"/>
      <c r="F584" s="106"/>
      <c r="G584" s="106"/>
      <c r="H584" s="106"/>
      <c r="I584" s="106"/>
      <c r="J584" s="106"/>
      <c r="K584" s="106"/>
      <c r="L584" s="106"/>
      <c r="M584" s="106"/>
      <c r="N584" s="106"/>
      <c r="O584" s="106"/>
      <c r="Q584" s="159"/>
      <c r="R584" s="172"/>
      <c r="S584" s="172"/>
      <c r="T584" s="172"/>
      <c r="U584" s="172"/>
      <c r="V584" s="173"/>
      <c r="W584" s="96" t="s">
        <v>165</v>
      </c>
      <c r="X584" s="96"/>
    </row>
    <row r="585" spans="1:42" ht="2.25" customHeight="1" x14ac:dyDescent="0.25">
      <c r="A585" s="1"/>
    </row>
    <row r="586" spans="1:42" ht="15" customHeight="1" x14ac:dyDescent="0.25">
      <c r="A586" s="1"/>
      <c r="B586" s="120" t="s">
        <v>232</v>
      </c>
      <c r="C586" s="106"/>
      <c r="D586" s="106"/>
      <c r="E586" s="106"/>
      <c r="F586" s="106"/>
      <c r="G586" s="106"/>
      <c r="H586" s="106"/>
      <c r="I586" s="106"/>
      <c r="J586" s="106"/>
      <c r="K586" s="106"/>
      <c r="L586" s="106"/>
      <c r="M586" s="106"/>
      <c r="N586" s="106"/>
      <c r="O586" s="106"/>
      <c r="Q586" s="159"/>
      <c r="R586" s="172"/>
      <c r="S586" s="172"/>
      <c r="T586" s="172"/>
      <c r="U586" s="172"/>
      <c r="V586" s="173"/>
      <c r="W586" s="96" t="s">
        <v>165</v>
      </c>
      <c r="X586" s="96"/>
    </row>
    <row r="587" spans="1:42" ht="2.25" customHeight="1" x14ac:dyDescent="0.25">
      <c r="A587" s="1"/>
    </row>
    <row r="588" spans="1:42" ht="15" customHeight="1" x14ac:dyDescent="0.25">
      <c r="A588" s="1"/>
      <c r="B588" s="120" t="s">
        <v>233</v>
      </c>
      <c r="C588" s="106"/>
      <c r="D588" s="106"/>
      <c r="E588" s="106"/>
      <c r="F588" s="106"/>
      <c r="G588" s="106"/>
      <c r="H588" s="106"/>
      <c r="I588" s="106"/>
      <c r="J588" s="106"/>
      <c r="K588" s="106"/>
      <c r="L588" s="106"/>
      <c r="M588" s="106"/>
      <c r="N588" s="106"/>
      <c r="O588" s="106"/>
      <c r="Q588" s="159"/>
      <c r="R588" s="172"/>
      <c r="S588" s="172"/>
      <c r="T588" s="172"/>
      <c r="U588" s="172"/>
      <c r="V588" s="173"/>
      <c r="W588" s="96" t="s">
        <v>165</v>
      </c>
      <c r="X588" s="96"/>
    </row>
    <row r="589" spans="1:42" ht="2.25" customHeight="1" x14ac:dyDescent="0.25">
      <c r="A589" s="1"/>
    </row>
    <row r="590" spans="1:42" ht="15" customHeight="1" x14ac:dyDescent="0.25">
      <c r="A590" s="1"/>
      <c r="B590" s="120" t="s">
        <v>234</v>
      </c>
      <c r="C590" s="106"/>
      <c r="D590" s="106"/>
      <c r="E590" s="106"/>
      <c r="F590" s="106"/>
      <c r="G590" s="106"/>
      <c r="H590" s="106"/>
      <c r="I590" s="106"/>
      <c r="J590" s="106"/>
      <c r="K590" s="106"/>
      <c r="L590" s="106"/>
      <c r="M590" s="106"/>
      <c r="N590" s="106"/>
      <c r="O590" s="106"/>
      <c r="Q590" s="159"/>
      <c r="R590" s="172"/>
      <c r="S590" s="172"/>
      <c r="T590" s="172"/>
      <c r="U590" s="172"/>
      <c r="V590" s="173"/>
      <c r="W590" s="96" t="s">
        <v>165</v>
      </c>
      <c r="X590" s="96"/>
    </row>
    <row r="591" spans="1:42" ht="2.25" customHeight="1" x14ac:dyDescent="0.25">
      <c r="A591" s="1"/>
    </row>
    <row r="592" spans="1:42" ht="15" customHeight="1" x14ac:dyDescent="0.25">
      <c r="A592" s="1"/>
      <c r="B592" s="120" t="s">
        <v>235</v>
      </c>
      <c r="C592" s="106"/>
      <c r="D592" s="106"/>
      <c r="E592" s="106"/>
      <c r="F592" s="106"/>
      <c r="G592" s="106"/>
      <c r="H592" s="106"/>
      <c r="I592" s="106"/>
      <c r="J592" s="106"/>
      <c r="K592" s="106"/>
      <c r="L592" s="106"/>
      <c r="M592" s="106"/>
      <c r="N592" s="106"/>
      <c r="O592" s="106"/>
      <c r="Q592" s="159"/>
      <c r="R592" s="172"/>
      <c r="S592" s="172"/>
      <c r="T592" s="172"/>
      <c r="U592" s="172"/>
      <c r="V592" s="173"/>
      <c r="W592" s="96" t="s">
        <v>165</v>
      </c>
      <c r="X592" s="96"/>
    </row>
    <row r="593" spans="1:42" ht="2.25" customHeight="1" x14ac:dyDescent="0.25">
      <c r="A593" s="1"/>
    </row>
    <row r="594" spans="1:42" ht="15" customHeight="1" x14ac:dyDescent="0.25">
      <c r="A594" s="1"/>
      <c r="B594" s="120" t="s">
        <v>236</v>
      </c>
      <c r="C594" s="106"/>
      <c r="D594" s="106"/>
      <c r="E594" s="106"/>
      <c r="F594" s="106"/>
      <c r="G594" s="106"/>
      <c r="H594" s="106"/>
      <c r="I594" s="106"/>
      <c r="J594" s="106"/>
      <c r="K594" s="106"/>
      <c r="L594" s="106"/>
      <c r="M594" s="106"/>
      <c r="N594" s="106"/>
      <c r="O594" s="106"/>
      <c r="Q594" s="159"/>
      <c r="R594" s="172"/>
      <c r="S594" s="172"/>
      <c r="T594" s="172"/>
      <c r="U594" s="172"/>
      <c r="V594" s="173"/>
      <c r="W594" s="96" t="s">
        <v>165</v>
      </c>
      <c r="X594" s="96"/>
    </row>
    <row r="595" spans="1:42" ht="2.25" customHeight="1" x14ac:dyDescent="0.25">
      <c r="A595" s="1"/>
    </row>
    <row r="596" spans="1:42" ht="15" customHeight="1" x14ac:dyDescent="0.25">
      <c r="A596" s="1"/>
      <c r="B596" s="120" t="s">
        <v>237</v>
      </c>
      <c r="C596" s="106"/>
      <c r="D596" s="106"/>
      <c r="E596" s="106"/>
      <c r="F596" s="106"/>
      <c r="G596" s="106"/>
      <c r="H596" s="106"/>
      <c r="I596" s="106"/>
      <c r="J596" s="106"/>
      <c r="K596" s="106"/>
      <c r="L596" s="106"/>
      <c r="M596" s="106"/>
      <c r="N596" s="106"/>
      <c r="O596" s="106"/>
      <c r="Q596" s="159"/>
      <c r="R596" s="172"/>
      <c r="S596" s="172"/>
      <c r="T596" s="172"/>
      <c r="U596" s="172"/>
      <c r="V596" s="173"/>
      <c r="W596" s="96" t="s">
        <v>165</v>
      </c>
      <c r="X596" s="96"/>
    </row>
    <row r="597" spans="1:42" ht="2.25" customHeight="1" x14ac:dyDescent="0.25">
      <c r="A597" s="1"/>
    </row>
    <row r="598" spans="1:42" ht="15" customHeight="1" x14ac:dyDescent="0.25">
      <c r="A598" s="1"/>
      <c r="B598" s="120" t="s">
        <v>238</v>
      </c>
      <c r="C598" s="106"/>
      <c r="D598" s="106"/>
      <c r="E598" s="106"/>
      <c r="F598" s="106"/>
      <c r="G598" s="106"/>
      <c r="H598" s="106"/>
      <c r="I598" s="106"/>
      <c r="J598" s="106"/>
      <c r="K598" s="106"/>
      <c r="L598" s="106"/>
      <c r="M598" s="106"/>
      <c r="N598" s="106"/>
      <c r="O598" s="106"/>
      <c r="Q598" s="159"/>
      <c r="R598" s="172"/>
      <c r="S598" s="172"/>
      <c r="T598" s="172"/>
      <c r="U598" s="172"/>
      <c r="V598" s="173"/>
      <c r="W598" s="96" t="s">
        <v>165</v>
      </c>
      <c r="X598" s="96"/>
    </row>
    <row r="599" spans="1:42" ht="15" customHeight="1" x14ac:dyDescent="0.25">
      <c r="A599" s="1"/>
    </row>
    <row r="600" spans="1:42" ht="15" customHeight="1" x14ac:dyDescent="0.25">
      <c r="A600" s="1">
        <v>55</v>
      </c>
      <c r="B600" s="105" t="s">
        <v>239</v>
      </c>
      <c r="C600" s="106"/>
      <c r="D600" s="106"/>
      <c r="E600" s="106"/>
      <c r="F600" s="106"/>
      <c r="G600" s="106"/>
      <c r="H600" s="106"/>
      <c r="I600" s="106"/>
      <c r="J600" s="106"/>
      <c r="K600" s="106"/>
      <c r="L600" s="106"/>
      <c r="M600" s="106"/>
      <c r="N600" s="106"/>
      <c r="O600" s="106"/>
      <c r="P600" s="106"/>
      <c r="Q600" s="106"/>
      <c r="R600" s="106"/>
      <c r="S600" s="106"/>
      <c r="T600" s="106"/>
      <c r="U600" s="106"/>
      <c r="V600" s="106"/>
      <c r="W600" s="106"/>
      <c r="X600" s="106"/>
      <c r="Y600" s="106"/>
      <c r="Z600" s="106"/>
      <c r="AA600" s="106"/>
      <c r="AB600" s="106"/>
      <c r="AC600" s="106"/>
      <c r="AD600" s="106"/>
      <c r="AE600" s="106"/>
      <c r="AF600" s="106"/>
      <c r="AG600" s="106"/>
      <c r="AH600" s="106"/>
      <c r="AI600" s="106"/>
      <c r="AJ600" s="106"/>
      <c r="AK600" s="106"/>
      <c r="AL600" s="106"/>
      <c r="AM600" s="106"/>
      <c r="AN600" s="106"/>
      <c r="AO600" s="106"/>
      <c r="AP600" s="106"/>
    </row>
    <row r="601" spans="1:42" ht="15" customHeight="1" x14ac:dyDescent="0.25">
      <c r="A601" s="1"/>
      <c r="B601" s="13"/>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row>
    <row r="602" spans="1:42" ht="15" customHeight="1" x14ac:dyDescent="0.25">
      <c r="A602" s="1"/>
      <c r="B602" s="113" t="s">
        <v>210</v>
      </c>
      <c r="C602" s="96"/>
      <c r="D602" s="96"/>
      <c r="E602" s="96"/>
      <c r="F602" s="96"/>
      <c r="G602" s="96"/>
      <c r="H602" s="96"/>
      <c r="I602" s="96"/>
      <c r="J602" s="96"/>
      <c r="K602" s="96"/>
      <c r="L602" s="96"/>
      <c r="M602" s="96"/>
      <c r="N602" s="96"/>
      <c r="O602" s="96"/>
      <c r="Q602" s="159"/>
      <c r="R602" s="172"/>
      <c r="S602" s="172"/>
      <c r="T602" s="172"/>
      <c r="U602" s="172"/>
      <c r="V602" s="173"/>
      <c r="W602" s="96" t="s">
        <v>165</v>
      </c>
      <c r="X602" s="96"/>
    </row>
    <row r="603" spans="1:42" ht="2.25" customHeight="1" x14ac:dyDescent="0.25">
      <c r="A603" s="1"/>
    </row>
    <row r="604" spans="1:42" ht="15" customHeight="1" x14ac:dyDescent="0.25">
      <c r="A604" s="1"/>
      <c r="B604" s="113" t="s">
        <v>211</v>
      </c>
      <c r="C604" s="96"/>
      <c r="D604" s="96"/>
      <c r="E604" s="96"/>
      <c r="F604" s="96"/>
      <c r="G604" s="96"/>
      <c r="H604" s="96"/>
      <c r="I604" s="96"/>
      <c r="J604" s="96"/>
      <c r="K604" s="96"/>
      <c r="L604" s="96"/>
      <c r="M604" s="96"/>
      <c r="N604" s="96"/>
      <c r="O604" s="96"/>
      <c r="Q604" s="159"/>
      <c r="R604" s="172"/>
      <c r="S604" s="172"/>
      <c r="T604" s="172"/>
      <c r="U604" s="172"/>
      <c r="V604" s="173"/>
      <c r="W604" s="96" t="s">
        <v>165</v>
      </c>
      <c r="X604" s="96"/>
    </row>
    <row r="605" spans="1:42" ht="2.25" customHeight="1" x14ac:dyDescent="0.25">
      <c r="A605" s="1"/>
    </row>
    <row r="606" spans="1:42" ht="15" customHeight="1" x14ac:dyDescent="0.25">
      <c r="A606" s="1"/>
      <c r="B606" s="113" t="s">
        <v>209</v>
      </c>
      <c r="C606" s="96"/>
      <c r="D606" s="96"/>
      <c r="E606" s="96"/>
      <c r="F606" s="96"/>
      <c r="G606" s="96"/>
      <c r="H606" s="96"/>
      <c r="I606" s="96"/>
      <c r="J606" s="96"/>
      <c r="K606" s="96"/>
      <c r="L606" s="96"/>
      <c r="M606" s="96"/>
      <c r="N606" s="96"/>
      <c r="O606" s="96"/>
      <c r="Q606" s="159"/>
      <c r="R606" s="160"/>
      <c r="S606" s="160"/>
      <c r="T606" s="160"/>
      <c r="U606" s="160"/>
      <c r="V606" s="161"/>
      <c r="W606" s="96" t="s">
        <v>165</v>
      </c>
      <c r="X606" s="96"/>
    </row>
    <row r="607" spans="1:42" ht="2.25" customHeight="1" x14ac:dyDescent="0.25">
      <c r="A607" s="1"/>
    </row>
    <row r="608" spans="1:42" ht="15" customHeight="1" x14ac:dyDescent="0.25">
      <c r="A608" s="1"/>
      <c r="B608" s="113" t="s">
        <v>212</v>
      </c>
      <c r="C608" s="96"/>
      <c r="D608" s="96"/>
      <c r="E608" s="96"/>
      <c r="F608" s="96"/>
      <c r="G608" s="96"/>
      <c r="H608" s="96"/>
      <c r="I608" s="96"/>
      <c r="J608" s="96"/>
      <c r="K608" s="96"/>
      <c r="L608" s="96"/>
      <c r="M608" s="96"/>
      <c r="N608" s="96"/>
      <c r="O608" s="96"/>
      <c r="Q608" s="159"/>
      <c r="R608" s="172"/>
      <c r="S608" s="172"/>
      <c r="T608" s="172"/>
      <c r="U608" s="172"/>
      <c r="V608" s="173"/>
      <c r="W608" s="96" t="s">
        <v>165</v>
      </c>
      <c r="X608" s="96"/>
    </row>
    <row r="609" spans="1:42" ht="15" customHeight="1" x14ac:dyDescent="0.25">
      <c r="A609" s="1"/>
      <c r="B609" s="16"/>
    </row>
    <row r="610" spans="1:42" ht="15" customHeight="1" x14ac:dyDescent="0.25">
      <c r="A610" s="1"/>
      <c r="B610" s="97" t="s">
        <v>240</v>
      </c>
      <c r="C610" s="97"/>
      <c r="D610" s="97"/>
      <c r="E610" s="97"/>
      <c r="F610" s="97"/>
      <c r="G610" s="97"/>
      <c r="H610" s="97"/>
      <c r="I610" s="97"/>
      <c r="J610" s="97"/>
      <c r="K610" s="97"/>
      <c r="L610" s="97"/>
      <c r="M610" s="97"/>
      <c r="N610" s="97"/>
      <c r="O610" s="97"/>
      <c r="P610" s="97"/>
      <c r="Q610" s="97"/>
      <c r="R610" s="97"/>
      <c r="S610" s="97"/>
      <c r="T610" s="97"/>
      <c r="U610" s="97"/>
      <c r="V610" s="97"/>
      <c r="W610" s="97"/>
      <c r="X610" s="97"/>
      <c r="Y610" s="97"/>
      <c r="Z610" s="97"/>
      <c r="AA610" s="97"/>
      <c r="AB610" s="97"/>
      <c r="AC610" s="97"/>
      <c r="AD610" s="97"/>
      <c r="AE610" s="97"/>
      <c r="AF610" s="97"/>
      <c r="AG610" s="97"/>
      <c r="AH610" s="97"/>
      <c r="AI610" s="97"/>
      <c r="AJ610" s="97"/>
      <c r="AK610" s="97"/>
      <c r="AL610" s="97"/>
      <c r="AM610" s="97"/>
      <c r="AN610" s="97"/>
      <c r="AO610" s="97"/>
      <c r="AP610" s="98"/>
    </row>
    <row r="611" spans="1:42" ht="15" customHeight="1" x14ac:dyDescent="0.25">
      <c r="A611" s="1"/>
    </row>
    <row r="612" spans="1:42" ht="15" customHeight="1" x14ac:dyDescent="0.25">
      <c r="A612" s="1">
        <v>56</v>
      </c>
      <c r="B612" s="301" t="s">
        <v>241</v>
      </c>
      <c r="C612" s="301"/>
      <c r="D612" s="301"/>
      <c r="E612" s="301"/>
      <c r="F612" s="301"/>
      <c r="G612" s="301"/>
      <c r="H612" s="301"/>
      <c r="I612" s="301"/>
      <c r="J612" s="301"/>
      <c r="K612" s="301"/>
      <c r="L612" s="301"/>
      <c r="M612" s="301"/>
      <c r="N612" s="301"/>
      <c r="O612" s="301"/>
      <c r="P612" s="301"/>
      <c r="Q612" s="301"/>
      <c r="R612" s="301"/>
      <c r="S612" s="301"/>
      <c r="T612" s="301"/>
      <c r="U612" s="301"/>
      <c r="V612" s="301"/>
      <c r="W612" s="301"/>
      <c r="X612" s="301"/>
      <c r="Y612" s="301"/>
      <c r="Z612" s="301"/>
      <c r="AA612" s="301"/>
      <c r="AB612" s="301"/>
      <c r="AC612" s="301"/>
      <c r="AD612" s="301"/>
      <c r="AE612" s="301"/>
      <c r="AF612" s="301"/>
      <c r="AG612" s="301"/>
      <c r="AH612" s="301"/>
      <c r="AI612" s="301"/>
      <c r="AJ612" s="301"/>
      <c r="AK612" s="301"/>
      <c r="AL612" s="301"/>
      <c r="AM612" s="301"/>
      <c r="AN612" s="301"/>
      <c r="AO612" s="301"/>
      <c r="AP612" s="301"/>
    </row>
    <row r="613" spans="1:42" ht="15" customHeight="1" x14ac:dyDescent="0.25">
      <c r="A613" s="10"/>
      <c r="B613" s="109" t="s">
        <v>242</v>
      </c>
      <c r="C613" s="109"/>
      <c r="D613" s="109"/>
      <c r="E613" s="109"/>
      <c r="F613" s="109"/>
      <c r="G613" s="109"/>
      <c r="H613" s="109"/>
      <c r="I613" s="109"/>
      <c r="J613" s="109"/>
      <c r="K613" s="109"/>
      <c r="L613" s="109"/>
      <c r="M613" s="109"/>
      <c r="N613" s="109"/>
      <c r="O613" s="109"/>
      <c r="P613" s="109"/>
      <c r="Q613" s="109"/>
      <c r="R613" s="109"/>
      <c r="S613" s="109"/>
      <c r="T613" s="109"/>
      <c r="U613" s="109"/>
      <c r="V613" s="109"/>
      <c r="W613" s="109"/>
      <c r="X613" s="109"/>
      <c r="Y613" s="109"/>
      <c r="Z613" s="109"/>
      <c r="AA613" s="109"/>
      <c r="AB613" s="109"/>
      <c r="AC613" s="109"/>
      <c r="AD613" s="109"/>
      <c r="AE613" s="109"/>
      <c r="AF613" s="109"/>
      <c r="AG613" s="109"/>
      <c r="AH613" s="109"/>
      <c r="AI613" s="109"/>
      <c r="AJ613" s="109"/>
      <c r="AK613" s="109"/>
      <c r="AL613" s="109"/>
      <c r="AM613" s="109"/>
      <c r="AN613" s="109"/>
      <c r="AO613" s="109"/>
      <c r="AP613" s="109"/>
    </row>
    <row r="614" spans="1:42" ht="15" customHeight="1" x14ac:dyDescent="0.25">
      <c r="A614" s="10"/>
      <c r="B614" s="109"/>
      <c r="C614" s="109"/>
      <c r="D614" s="109"/>
      <c r="E614" s="109"/>
      <c r="F614" s="109"/>
      <c r="G614" s="109"/>
      <c r="H614" s="109"/>
      <c r="I614" s="109"/>
      <c r="J614" s="109"/>
      <c r="K614" s="109"/>
      <c r="L614" s="109"/>
      <c r="M614" s="109"/>
      <c r="N614" s="109"/>
      <c r="O614" s="109"/>
      <c r="P614" s="109"/>
      <c r="Q614" s="109"/>
      <c r="R614" s="109"/>
      <c r="S614" s="109"/>
      <c r="T614" s="109"/>
      <c r="U614" s="109"/>
      <c r="V614" s="109"/>
      <c r="W614" s="109"/>
      <c r="X614" s="109"/>
      <c r="Y614" s="109"/>
      <c r="Z614" s="109"/>
      <c r="AA614" s="109"/>
      <c r="AB614" s="109"/>
      <c r="AC614" s="109"/>
      <c r="AD614" s="109"/>
      <c r="AE614" s="109"/>
      <c r="AF614" s="109"/>
      <c r="AG614" s="109"/>
      <c r="AH614" s="109"/>
      <c r="AI614" s="109"/>
      <c r="AJ614" s="109"/>
      <c r="AK614" s="109"/>
      <c r="AL614" s="109"/>
      <c r="AM614" s="109"/>
      <c r="AN614" s="109"/>
      <c r="AO614" s="109"/>
      <c r="AP614" s="109"/>
    </row>
    <row r="615" spans="1:42" ht="15" customHeight="1" x14ac:dyDescent="0.25">
      <c r="A615" s="10"/>
      <c r="B615" s="109"/>
      <c r="C615" s="109"/>
      <c r="D615" s="109"/>
      <c r="E615" s="109"/>
      <c r="F615" s="109"/>
      <c r="G615" s="109"/>
      <c r="H615" s="109"/>
      <c r="I615" s="109"/>
      <c r="J615" s="109"/>
      <c r="K615" s="109"/>
      <c r="L615" s="109"/>
      <c r="M615" s="109"/>
      <c r="N615" s="109"/>
      <c r="O615" s="109"/>
      <c r="P615" s="109"/>
      <c r="Q615" s="109"/>
      <c r="R615" s="109"/>
      <c r="S615" s="109"/>
      <c r="T615" s="109"/>
      <c r="U615" s="109"/>
      <c r="V615" s="109"/>
      <c r="W615" s="109"/>
      <c r="X615" s="109"/>
      <c r="Y615" s="109"/>
      <c r="Z615" s="109"/>
      <c r="AA615" s="109"/>
      <c r="AB615" s="109"/>
      <c r="AC615" s="109"/>
      <c r="AD615" s="109"/>
      <c r="AE615" s="109"/>
      <c r="AF615" s="109"/>
      <c r="AG615" s="109"/>
      <c r="AH615" s="109"/>
      <c r="AI615" s="109"/>
      <c r="AJ615" s="109"/>
      <c r="AK615" s="109"/>
      <c r="AL615" s="109"/>
      <c r="AM615" s="109"/>
      <c r="AN615" s="109"/>
      <c r="AO615" s="109"/>
      <c r="AP615" s="109"/>
    </row>
    <row r="616" spans="1:42" ht="15" customHeight="1" x14ac:dyDescent="0.25">
      <c r="A616" s="10"/>
      <c r="B616" s="109"/>
      <c r="C616" s="109"/>
      <c r="D616" s="109"/>
      <c r="E616" s="109"/>
      <c r="F616" s="109"/>
      <c r="G616" s="109"/>
      <c r="H616" s="109"/>
      <c r="I616" s="109"/>
      <c r="J616" s="109"/>
      <c r="K616" s="109"/>
      <c r="L616" s="109"/>
      <c r="M616" s="109"/>
      <c r="N616" s="109"/>
      <c r="O616" s="109"/>
      <c r="P616" s="109"/>
      <c r="Q616" s="109"/>
      <c r="R616" s="109"/>
      <c r="S616" s="109"/>
      <c r="T616" s="109"/>
      <c r="U616" s="109"/>
      <c r="V616" s="109"/>
      <c r="W616" s="109"/>
      <c r="X616" s="109"/>
      <c r="Y616" s="109"/>
      <c r="Z616" s="109"/>
      <c r="AA616" s="109"/>
      <c r="AB616" s="109"/>
      <c r="AC616" s="109"/>
      <c r="AD616" s="109"/>
      <c r="AE616" s="109"/>
      <c r="AF616" s="109"/>
      <c r="AG616" s="109"/>
      <c r="AH616" s="109"/>
      <c r="AI616" s="109"/>
      <c r="AJ616" s="109"/>
      <c r="AK616" s="109"/>
      <c r="AL616" s="109"/>
      <c r="AM616" s="109"/>
      <c r="AN616" s="109"/>
      <c r="AO616" s="109"/>
      <c r="AP616" s="109"/>
    </row>
    <row r="617" spans="1:42" ht="15" customHeight="1" x14ac:dyDescent="0.25">
      <c r="A617" s="10"/>
      <c r="B617" s="109"/>
      <c r="C617" s="109"/>
      <c r="D617" s="109"/>
      <c r="E617" s="109"/>
      <c r="F617" s="109"/>
      <c r="G617" s="109"/>
      <c r="H617" s="109"/>
      <c r="I617" s="109"/>
      <c r="J617" s="109"/>
      <c r="K617" s="109"/>
      <c r="L617" s="109"/>
      <c r="M617" s="109"/>
      <c r="N617" s="109"/>
      <c r="O617" s="109"/>
      <c r="P617" s="109"/>
      <c r="Q617" s="109"/>
      <c r="R617" s="109"/>
      <c r="S617" s="109"/>
      <c r="T617" s="109"/>
      <c r="U617" s="109"/>
      <c r="V617" s="109"/>
      <c r="W617" s="109"/>
      <c r="X617" s="109"/>
      <c r="Y617" s="109"/>
      <c r="Z617" s="109"/>
      <c r="AA617" s="109"/>
      <c r="AB617" s="109"/>
      <c r="AC617" s="109"/>
      <c r="AD617" s="109"/>
      <c r="AE617" s="109"/>
      <c r="AF617" s="109"/>
      <c r="AG617" s="109"/>
      <c r="AH617" s="109"/>
      <c r="AI617" s="109"/>
      <c r="AJ617" s="109"/>
      <c r="AK617" s="109"/>
      <c r="AL617" s="109"/>
      <c r="AM617" s="109"/>
      <c r="AN617" s="109"/>
      <c r="AO617" s="109"/>
      <c r="AP617" s="109"/>
    </row>
    <row r="618" spans="1:42" ht="15" customHeight="1" x14ac:dyDescent="0.25">
      <c r="A618" s="10"/>
      <c r="B618" s="109"/>
      <c r="C618" s="109"/>
      <c r="D618" s="109"/>
      <c r="E618" s="109"/>
      <c r="F618" s="109"/>
      <c r="G618" s="109"/>
      <c r="H618" s="109"/>
      <c r="I618" s="109"/>
      <c r="J618" s="109"/>
      <c r="K618" s="109"/>
      <c r="L618" s="109"/>
      <c r="M618" s="109"/>
      <c r="N618" s="109"/>
      <c r="O618" s="109"/>
      <c r="P618" s="109"/>
      <c r="Q618" s="109"/>
      <c r="R618" s="109"/>
      <c r="S618" s="109"/>
      <c r="T618" s="109"/>
      <c r="U618" s="109"/>
      <c r="V618" s="109"/>
      <c r="W618" s="109"/>
      <c r="X618" s="109"/>
      <c r="Y618" s="109"/>
      <c r="Z618" s="109"/>
      <c r="AA618" s="109"/>
      <c r="AB618" s="109"/>
      <c r="AC618" s="109"/>
      <c r="AD618" s="109"/>
      <c r="AE618" s="109"/>
      <c r="AF618" s="109"/>
      <c r="AG618" s="109"/>
      <c r="AH618" s="109"/>
      <c r="AI618" s="109"/>
      <c r="AJ618" s="109"/>
      <c r="AK618" s="109"/>
      <c r="AL618" s="109"/>
      <c r="AM618" s="109"/>
      <c r="AN618" s="109"/>
      <c r="AO618" s="109"/>
      <c r="AP618" s="109"/>
    </row>
    <row r="619" spans="1:42" ht="15" customHeight="1" x14ac:dyDescent="0.25">
      <c r="A619" s="1"/>
      <c r="B619" s="109"/>
      <c r="C619" s="109"/>
      <c r="D619" s="109"/>
      <c r="E619" s="109"/>
      <c r="F619" s="109"/>
      <c r="G619" s="109"/>
      <c r="H619" s="109"/>
      <c r="I619" s="109"/>
      <c r="J619" s="109"/>
      <c r="K619" s="109"/>
      <c r="L619" s="109"/>
      <c r="M619" s="109"/>
      <c r="N619" s="109"/>
      <c r="O619" s="109"/>
      <c r="P619" s="109"/>
      <c r="Q619" s="109"/>
      <c r="R619" s="109"/>
      <c r="S619" s="109"/>
      <c r="T619" s="109"/>
      <c r="U619" s="109"/>
      <c r="V619" s="109"/>
      <c r="W619" s="109"/>
      <c r="X619" s="109"/>
      <c r="Y619" s="109"/>
      <c r="Z619" s="109"/>
      <c r="AA619" s="109"/>
      <c r="AB619" s="109"/>
      <c r="AC619" s="109"/>
      <c r="AD619" s="109"/>
      <c r="AE619" s="109"/>
      <c r="AF619" s="109"/>
      <c r="AG619" s="109"/>
      <c r="AH619" s="109"/>
      <c r="AI619" s="109"/>
      <c r="AJ619" s="109"/>
      <c r="AK619" s="109"/>
      <c r="AL619" s="109"/>
      <c r="AM619" s="109"/>
      <c r="AN619" s="109"/>
      <c r="AO619" s="109"/>
      <c r="AP619" s="109"/>
    </row>
    <row r="620" spans="1:42" s="18" customFormat="1" ht="15" customHeight="1" x14ac:dyDescent="0.25">
      <c r="A620" s="59"/>
      <c r="B620" s="109" t="s">
        <v>243</v>
      </c>
      <c r="C620" s="109"/>
      <c r="D620" s="109"/>
      <c r="E620" s="109"/>
      <c r="F620" s="109"/>
      <c r="G620" s="109"/>
      <c r="H620" s="109"/>
      <c r="I620" s="109"/>
      <c r="J620" s="109"/>
      <c r="K620" s="109"/>
      <c r="L620" s="109"/>
      <c r="M620" s="109"/>
      <c r="N620" s="109"/>
      <c r="O620" s="109"/>
      <c r="P620" s="109"/>
      <c r="Q620" s="109"/>
      <c r="R620" s="109"/>
      <c r="S620" s="109"/>
      <c r="T620" s="109"/>
      <c r="U620" s="109"/>
      <c r="V620" s="174" t="s">
        <v>244</v>
      </c>
      <c r="W620" s="174"/>
      <c r="X620" s="174"/>
      <c r="Y620" s="174"/>
      <c r="Z620" s="174"/>
      <c r="AA620" s="174"/>
      <c r="AB620" s="174"/>
      <c r="AC620" s="174"/>
      <c r="AD620" s="174"/>
      <c r="AE620" s="174"/>
      <c r="AF620" s="174"/>
      <c r="AG620" s="174"/>
      <c r="AH620" s="174"/>
      <c r="AI620" s="174"/>
      <c r="AJ620" s="174"/>
      <c r="AK620" s="174"/>
      <c r="AL620" s="174"/>
      <c r="AM620" s="60" t="s">
        <v>245</v>
      </c>
      <c r="AO620" s="61"/>
      <c r="AP620" s="61"/>
    </row>
    <row r="621" spans="1:42" ht="2.25" customHeight="1" x14ac:dyDescent="0.25">
      <c r="A621" s="1"/>
    </row>
    <row r="622" spans="1:42" ht="30" customHeight="1" x14ac:dyDescent="0.25">
      <c r="A622" s="1"/>
      <c r="Q622" s="175" t="s">
        <v>219</v>
      </c>
      <c r="R622" s="176"/>
      <c r="S622" s="176"/>
      <c r="T622" s="176"/>
      <c r="U622" s="176"/>
      <c r="V622" s="176"/>
      <c r="W622" s="176"/>
      <c r="X622" s="176"/>
      <c r="Z622" s="175" t="s">
        <v>246</v>
      </c>
      <c r="AA622" s="175"/>
      <c r="AB622" s="175"/>
      <c r="AC622" s="175"/>
      <c r="AD622" s="175"/>
      <c r="AE622" s="16"/>
      <c r="AF622" s="16"/>
      <c r="AG622" s="16"/>
      <c r="AH622" s="16"/>
      <c r="AI622" s="177" t="s">
        <v>247</v>
      </c>
      <c r="AJ622" s="177"/>
      <c r="AK622" s="177"/>
      <c r="AL622" s="177"/>
      <c r="AM622" s="177"/>
      <c r="AN622" s="177"/>
      <c r="AO622" s="177"/>
    </row>
    <row r="623" spans="1:42" ht="2.25" customHeight="1" x14ac:dyDescent="0.25">
      <c r="A623" s="1"/>
      <c r="AI623" s="54"/>
      <c r="AJ623" s="54"/>
      <c r="AK623" s="54"/>
      <c r="AL623" s="54"/>
      <c r="AM623" s="54"/>
      <c r="AN623" s="54"/>
      <c r="AO623" s="54"/>
    </row>
    <row r="624" spans="1:42" ht="15" customHeight="1" x14ac:dyDescent="0.25">
      <c r="A624" s="1"/>
      <c r="B624" s="113" t="s">
        <v>248</v>
      </c>
      <c r="C624" s="96"/>
      <c r="D624" s="96"/>
      <c r="E624" s="96"/>
      <c r="F624" s="96"/>
      <c r="G624" s="96"/>
      <c r="H624" s="96"/>
      <c r="I624" s="96"/>
      <c r="J624" s="96"/>
      <c r="K624" s="96"/>
      <c r="L624" s="96"/>
      <c r="M624" s="96"/>
      <c r="N624" s="96"/>
      <c r="O624" s="96"/>
      <c r="Q624" s="166"/>
      <c r="R624" s="167"/>
      <c r="S624" s="167"/>
      <c r="T624" s="167"/>
      <c r="U624" s="167"/>
      <c r="V624" s="168"/>
      <c r="W624" s="96" t="s">
        <v>165</v>
      </c>
      <c r="X624" s="96"/>
      <c r="Z624" s="178"/>
      <c r="AA624" s="179"/>
      <c r="AB624" s="179"/>
      <c r="AC624" s="179"/>
      <c r="AD624" s="179"/>
      <c r="AE624" s="180"/>
      <c r="AF624" s="162" t="s">
        <v>127</v>
      </c>
      <c r="AG624" s="158"/>
      <c r="AI624" s="163">
        <f>IF(Q624&lt;&gt;0,IF(Z624&lt;&gt;0,Z624/(Q624+OppervlakteNieuwbouwEnKostprijs_fldNieuwbouwBrutoOppM2TechnischeLokalen*(OppervlakteNieuwbouwEnKostprijs_fldNieuwbouwBrutoOppM2Schoolgebouwen/(OppervlakteNieuwbouwEnKostprijs_fldNieuwbouwBrutoOppM2Schoolgebouwen+OppervlakteNieuwbouwEnKostprijs_fldNieuwbouwBrutoOppM2LokalenLO))),0),0)+IF(AND(OppervlakteNieuwbouwEnKostprijs_fldNieuwbouwBrutoOppM2Schoolgebouwen=0,OppervlakteNieuwbouwEnKostprijs_fldNieuwbouwBrutoOppM2LokalenLO=0,OppervlakteNieuwbouwEnKostprijs_fldNieuwbouwBrutoOppM2TechnischeLokalen&lt;&gt;0),OppervlakteNieuwbouwEnKostprijs_fldNieuwbouwKostprijsSchoolgebouwen/OppervlakteNieuwbouwEnKostprijs_fldNieuwbouwBrutoOppM2TechnischeLokalen,0)</f>
        <v>0</v>
      </c>
      <c r="AJ624" s="164"/>
      <c r="AK624" s="164"/>
      <c r="AL624" s="164"/>
      <c r="AM624" s="165"/>
      <c r="AN624" s="54" t="s">
        <v>127</v>
      </c>
      <c r="AO624" s="54"/>
    </row>
    <row r="625" spans="1:42" ht="2.25" customHeight="1" x14ac:dyDescent="0.25">
      <c r="A625" s="1"/>
      <c r="O625" s="9"/>
      <c r="P625" s="9"/>
      <c r="Z625" s="69"/>
      <c r="AA625" s="69"/>
      <c r="AB625" s="69"/>
      <c r="AC625" s="69"/>
      <c r="AD625" s="69"/>
      <c r="AE625" s="69"/>
      <c r="AI625" s="63"/>
      <c r="AJ625" s="63"/>
      <c r="AK625" s="63"/>
      <c r="AL625" s="63"/>
      <c r="AM625" s="63"/>
      <c r="AN625" s="54"/>
      <c r="AO625" s="54"/>
    </row>
    <row r="626" spans="1:42" ht="15" customHeight="1" x14ac:dyDescent="0.25">
      <c r="A626" s="1"/>
      <c r="B626" s="113" t="s">
        <v>249</v>
      </c>
      <c r="C626" s="96"/>
      <c r="D626" s="96"/>
      <c r="E626" s="96"/>
      <c r="F626" s="96"/>
      <c r="G626" s="96"/>
      <c r="H626" s="96"/>
      <c r="I626" s="96"/>
      <c r="J626" s="96"/>
      <c r="K626" s="96"/>
      <c r="L626" s="96"/>
      <c r="M626" s="96"/>
      <c r="N626" s="96"/>
      <c r="O626" s="96"/>
      <c r="Q626" s="166"/>
      <c r="R626" s="167"/>
      <c r="S626" s="167"/>
      <c r="T626" s="167"/>
      <c r="U626" s="167"/>
      <c r="V626" s="168"/>
      <c r="W626" s="96" t="s">
        <v>165</v>
      </c>
      <c r="X626" s="96"/>
      <c r="Z626" s="178"/>
      <c r="AA626" s="179"/>
      <c r="AB626" s="179"/>
      <c r="AC626" s="179"/>
      <c r="AD626" s="179"/>
      <c r="AE626" s="180"/>
      <c r="AF626" s="162" t="s">
        <v>127</v>
      </c>
      <c r="AG626" s="158"/>
      <c r="AI626" s="163">
        <f>IF(Q626&lt;&gt;0,IF(Z626&lt;&gt;0,Z626/(Q626+OppervlakteNieuwbouwEnKostprijs_fldNieuwbouwBrutoOppM2TechnischeLokalen*(OppervlakteNieuwbouwEnKostprijs_fldNieuwbouwBrutoOppM2LokalenLO/(OppervlakteNieuwbouwEnKostprijs_fldNieuwbouwBrutoOppM2Schoolgebouwen+OppervlakteNieuwbouwEnKostprijs_fldNieuwbouwBrutoOppM2LokalenLO))),0),0)</f>
        <v>0</v>
      </c>
      <c r="AJ626" s="164"/>
      <c r="AK626" s="164"/>
      <c r="AL626" s="164"/>
      <c r="AM626" s="165"/>
      <c r="AN626" s="54" t="s">
        <v>127</v>
      </c>
      <c r="AO626" s="54"/>
    </row>
    <row r="627" spans="1:42" ht="2.25" customHeight="1" x14ac:dyDescent="0.25">
      <c r="A627" s="1"/>
      <c r="O627" s="9"/>
      <c r="P627" s="9"/>
      <c r="Z627" s="9"/>
      <c r="AA627" s="9"/>
      <c r="AB627" s="9"/>
      <c r="AC627" s="9"/>
      <c r="AD627" s="9"/>
      <c r="AE627" s="9"/>
    </row>
    <row r="628" spans="1:42" ht="15" customHeight="1" x14ac:dyDescent="0.25">
      <c r="A628" s="1"/>
      <c r="B628" s="113" t="s">
        <v>250</v>
      </c>
      <c r="C628" s="96"/>
      <c r="D628" s="96"/>
      <c r="E628" s="96"/>
      <c r="F628" s="96"/>
      <c r="G628" s="96"/>
      <c r="H628" s="96"/>
      <c r="I628" s="96"/>
      <c r="J628" s="96"/>
      <c r="K628" s="96"/>
      <c r="L628" s="96"/>
      <c r="M628" s="96"/>
      <c r="N628" s="96"/>
      <c r="O628" s="96"/>
      <c r="Q628" s="166"/>
      <c r="R628" s="167"/>
      <c r="S628" s="167"/>
      <c r="T628" s="167"/>
      <c r="U628" s="167"/>
      <c r="V628" s="168"/>
      <c r="W628" s="96" t="s">
        <v>165</v>
      </c>
      <c r="X628" s="96"/>
      <c r="Z628" s="169">
        <f>IF((Q624+Q626+Q628)&lt;&gt;0,Q628/(Q624+Q626+Q628)*(Z624+Z626),0)</f>
        <v>0</v>
      </c>
      <c r="AA628" s="170"/>
      <c r="AB628" s="170"/>
      <c r="AC628" s="170"/>
      <c r="AD628" s="170"/>
      <c r="AE628" s="171"/>
      <c r="AF628" s="10" t="s">
        <v>127</v>
      </c>
    </row>
    <row r="629" spans="1:42" ht="15" customHeight="1" x14ac:dyDescent="0.25">
      <c r="A629" s="1"/>
      <c r="N629" s="9"/>
    </row>
    <row r="630" spans="1:42" ht="15" customHeight="1" x14ac:dyDescent="0.25">
      <c r="A630" s="1">
        <v>57</v>
      </c>
      <c r="B630" s="105" t="s">
        <v>251</v>
      </c>
      <c r="C630" s="106"/>
      <c r="D630" s="106"/>
      <c r="E630" s="106"/>
      <c r="F630" s="106"/>
      <c r="G630" s="106"/>
      <c r="H630" s="106"/>
      <c r="I630" s="106"/>
      <c r="J630" s="106"/>
      <c r="K630" s="106"/>
      <c r="L630" s="106"/>
      <c r="M630" s="106"/>
      <c r="N630" s="106"/>
      <c r="O630" s="106"/>
      <c r="P630" s="106"/>
      <c r="Q630" s="106"/>
      <c r="R630" s="106"/>
      <c r="S630" s="106"/>
      <c r="T630" s="106"/>
      <c r="U630" s="106"/>
      <c r="V630" s="106"/>
      <c r="W630" s="106"/>
      <c r="X630" s="106"/>
      <c r="Y630" s="106"/>
      <c r="Z630" s="106"/>
      <c r="AA630" s="106"/>
      <c r="AB630" s="106"/>
      <c r="AC630" s="106"/>
      <c r="AD630" s="106"/>
      <c r="AE630" s="106"/>
      <c r="AF630" s="106"/>
      <c r="AG630" s="106"/>
      <c r="AH630" s="106"/>
      <c r="AI630" s="106"/>
      <c r="AJ630" s="106"/>
      <c r="AK630" s="106"/>
      <c r="AL630" s="106"/>
      <c r="AM630" s="106"/>
      <c r="AN630" s="106"/>
      <c r="AO630" s="106"/>
      <c r="AP630" s="106"/>
    </row>
    <row r="631" spans="1:42" ht="2.25" customHeight="1" x14ac:dyDescent="0.25">
      <c r="A631" s="1"/>
      <c r="N631" s="9"/>
    </row>
    <row r="632" spans="1:42" ht="15" customHeight="1" x14ac:dyDescent="0.25">
      <c r="A632" s="1"/>
      <c r="Q632" s="175" t="s">
        <v>219</v>
      </c>
      <c r="R632" s="176"/>
      <c r="S632" s="176"/>
      <c r="T632" s="176"/>
      <c r="U632" s="176"/>
      <c r="V632" s="176"/>
      <c r="W632" s="176"/>
      <c r="X632" s="176"/>
      <c r="Z632" s="157" t="s">
        <v>246</v>
      </c>
      <c r="AA632" s="157"/>
      <c r="AB632" s="157"/>
      <c r="AC632" s="157"/>
      <c r="AD632" s="157"/>
      <c r="AE632" s="157"/>
      <c r="AF632" s="157"/>
      <c r="AG632" s="157"/>
      <c r="AH632" s="96"/>
      <c r="AI632" s="96"/>
    </row>
    <row r="633" spans="1:42" ht="2.25" customHeight="1" x14ac:dyDescent="0.25">
      <c r="A633" s="1"/>
    </row>
    <row r="634" spans="1:42" ht="15" customHeight="1" x14ac:dyDescent="0.25">
      <c r="A634" s="1"/>
      <c r="B634" s="113" t="s">
        <v>210</v>
      </c>
      <c r="C634" s="96"/>
      <c r="D634" s="96"/>
      <c r="E634" s="96"/>
      <c r="F634" s="96"/>
      <c r="G634" s="96"/>
      <c r="H634" s="96"/>
      <c r="I634" s="96"/>
      <c r="J634" s="96"/>
      <c r="K634" s="96"/>
      <c r="L634" s="96"/>
      <c r="M634" s="96"/>
      <c r="N634" s="96"/>
      <c r="O634" s="96"/>
      <c r="Q634" s="159"/>
      <c r="R634" s="160"/>
      <c r="S634" s="160"/>
      <c r="T634" s="160"/>
      <c r="U634" s="160"/>
      <c r="V634" s="161"/>
      <c r="W634" s="96" t="s">
        <v>165</v>
      </c>
      <c r="X634" s="96"/>
      <c r="Z634" s="138"/>
      <c r="AA634" s="139"/>
      <c r="AB634" s="139"/>
      <c r="AC634" s="139"/>
      <c r="AD634" s="139"/>
      <c r="AE634" s="139"/>
      <c r="AF634" s="139"/>
      <c r="AG634" s="140"/>
      <c r="AH634" s="96" t="s">
        <v>127</v>
      </c>
      <c r="AI634" s="96"/>
    </row>
    <row r="635" spans="1:42" ht="2.25" customHeight="1" x14ac:dyDescent="0.25">
      <c r="A635" s="1"/>
      <c r="O635" s="9"/>
      <c r="P635" s="9"/>
    </row>
    <row r="636" spans="1:42" ht="15" customHeight="1" x14ac:dyDescent="0.25">
      <c r="A636" s="1"/>
      <c r="B636" s="113" t="s">
        <v>252</v>
      </c>
      <c r="C636" s="96"/>
      <c r="D636" s="96"/>
      <c r="E636" s="96"/>
      <c r="F636" s="96"/>
      <c r="G636" s="96"/>
      <c r="H636" s="96"/>
      <c r="I636" s="96"/>
      <c r="J636" s="96"/>
      <c r="K636" s="96"/>
      <c r="L636" s="96"/>
      <c r="M636" s="96"/>
      <c r="N636" s="96"/>
      <c r="O636" s="96"/>
      <c r="Q636" s="159"/>
      <c r="R636" s="160"/>
      <c r="S636" s="160"/>
      <c r="T636" s="160"/>
      <c r="U636" s="160"/>
      <c r="V636" s="161"/>
      <c r="W636" s="96" t="s">
        <v>165</v>
      </c>
      <c r="X636" s="96"/>
      <c r="Z636" s="138"/>
      <c r="AA636" s="139"/>
      <c r="AB636" s="139"/>
      <c r="AC636" s="139"/>
      <c r="AD636" s="139"/>
      <c r="AE636" s="139"/>
      <c r="AF636" s="139"/>
      <c r="AG636" s="140"/>
      <c r="AH636" s="96" t="s">
        <v>127</v>
      </c>
      <c r="AI636" s="96"/>
    </row>
    <row r="637" spans="1:42" ht="2.25" customHeight="1" x14ac:dyDescent="0.25">
      <c r="A637" s="1"/>
    </row>
    <row r="638" spans="1:42" ht="15" customHeight="1" x14ac:dyDescent="0.25">
      <c r="A638" s="1"/>
      <c r="B638" s="113" t="s">
        <v>211</v>
      </c>
      <c r="C638" s="96"/>
      <c r="D638" s="96"/>
      <c r="E638" s="96"/>
      <c r="F638" s="96"/>
      <c r="G638" s="96"/>
      <c r="H638" s="96"/>
      <c r="I638" s="96"/>
      <c r="J638" s="96"/>
      <c r="K638" s="96"/>
      <c r="L638" s="96"/>
      <c r="M638" s="96"/>
      <c r="N638" s="96"/>
      <c r="O638" s="96"/>
      <c r="P638" s="12"/>
      <c r="Q638" s="159"/>
      <c r="R638" s="160"/>
      <c r="S638" s="160"/>
      <c r="T638" s="160"/>
      <c r="U638" s="160"/>
      <c r="V638" s="161"/>
      <c r="W638" s="96" t="s">
        <v>165</v>
      </c>
      <c r="X638" s="96"/>
      <c r="Z638" s="138"/>
      <c r="AA638" s="139"/>
      <c r="AB638" s="139"/>
      <c r="AC638" s="139"/>
      <c r="AD638" s="139"/>
      <c r="AE638" s="139"/>
      <c r="AF638" s="139"/>
      <c r="AG638" s="140"/>
      <c r="AH638" s="96" t="s">
        <v>127</v>
      </c>
      <c r="AI638" s="96"/>
    </row>
    <row r="639" spans="1:42" ht="2.25" customHeight="1" x14ac:dyDescent="0.25">
      <c r="A639" s="1"/>
    </row>
    <row r="640" spans="1:42" ht="15" customHeight="1" x14ac:dyDescent="0.25">
      <c r="A640" s="1"/>
      <c r="B640" s="113" t="s">
        <v>212</v>
      </c>
      <c r="C640" s="96"/>
      <c r="D640" s="96"/>
      <c r="E640" s="96"/>
      <c r="F640" s="96"/>
      <c r="G640" s="96"/>
      <c r="H640" s="96"/>
      <c r="I640" s="96"/>
      <c r="J640" s="96"/>
      <c r="K640" s="96"/>
      <c r="L640" s="96"/>
      <c r="M640" s="96"/>
      <c r="N640" s="96"/>
      <c r="O640" s="96"/>
      <c r="Q640" s="159"/>
      <c r="R640" s="160"/>
      <c r="S640" s="160"/>
      <c r="T640" s="160"/>
      <c r="U640" s="160"/>
      <c r="V640" s="161"/>
      <c r="W640" s="96" t="s">
        <v>165</v>
      </c>
      <c r="X640" s="96"/>
      <c r="Z640" s="138"/>
      <c r="AA640" s="139"/>
      <c r="AB640" s="139"/>
      <c r="AC640" s="139"/>
      <c r="AD640" s="139"/>
      <c r="AE640" s="139"/>
      <c r="AF640" s="139"/>
      <c r="AG640" s="140"/>
      <c r="AH640" s="96" t="s">
        <v>127</v>
      </c>
      <c r="AI640" s="96"/>
    </row>
    <row r="641" spans="1:42" ht="15" customHeight="1" x14ac:dyDescent="0.25">
      <c r="A641" s="120"/>
      <c r="B641" s="120"/>
      <c r="C641" s="120"/>
      <c r="D641" s="120"/>
      <c r="E641" s="120"/>
      <c r="F641" s="120"/>
      <c r="G641" s="120"/>
      <c r="H641" s="120"/>
      <c r="I641" s="120"/>
      <c r="J641" s="120"/>
      <c r="K641" s="120"/>
      <c r="L641" s="120"/>
      <c r="M641" s="120"/>
      <c r="N641" s="120"/>
      <c r="O641" s="120"/>
      <c r="P641" s="120"/>
      <c r="Q641" s="120"/>
      <c r="R641" s="120"/>
      <c r="S641" s="120"/>
      <c r="T641" s="120"/>
      <c r="U641" s="120"/>
      <c r="V641" s="120"/>
      <c r="W641" s="120"/>
      <c r="X641" s="120"/>
      <c r="Y641" s="120"/>
      <c r="Z641" s="120"/>
      <c r="AA641" s="120"/>
      <c r="AB641" s="120"/>
      <c r="AC641" s="120"/>
      <c r="AD641" s="120"/>
      <c r="AE641" s="120"/>
      <c r="AF641" s="120"/>
      <c r="AG641" s="120"/>
      <c r="AH641" s="120"/>
      <c r="AI641" s="120"/>
      <c r="AJ641" s="120"/>
      <c r="AK641" s="120"/>
      <c r="AL641" s="120"/>
      <c r="AM641" s="120"/>
      <c r="AN641" s="120"/>
      <c r="AO641" s="120"/>
      <c r="AP641" s="120"/>
    </row>
    <row r="642" spans="1:42" ht="15" customHeight="1" x14ac:dyDescent="0.25">
      <c r="A642" s="1"/>
      <c r="B642" s="97" t="s">
        <v>253</v>
      </c>
      <c r="C642" s="97"/>
      <c r="D642" s="97"/>
      <c r="E642" s="97"/>
      <c r="F642" s="97"/>
      <c r="G642" s="97"/>
      <c r="H642" s="97"/>
      <c r="I642" s="97"/>
      <c r="J642" s="97"/>
      <c r="K642" s="97"/>
      <c r="L642" s="97"/>
      <c r="M642" s="97"/>
      <c r="N642" s="97"/>
      <c r="O642" s="97"/>
      <c r="P642" s="97"/>
      <c r="Q642" s="97"/>
      <c r="R642" s="97"/>
      <c r="S642" s="97"/>
      <c r="T642" s="97"/>
      <c r="U642" s="97"/>
      <c r="V642" s="97"/>
      <c r="W642" s="97"/>
      <c r="X642" s="97"/>
      <c r="Y642" s="97"/>
      <c r="Z642" s="97"/>
      <c r="AA642" s="97"/>
      <c r="AB642" s="97"/>
      <c r="AC642" s="97"/>
      <c r="AD642" s="97"/>
      <c r="AE642" s="97"/>
      <c r="AF642" s="97"/>
      <c r="AG642" s="97"/>
      <c r="AH642" s="97"/>
      <c r="AI642" s="97"/>
      <c r="AJ642" s="97"/>
      <c r="AK642" s="97"/>
      <c r="AL642" s="97"/>
      <c r="AM642" s="97"/>
      <c r="AN642" s="97"/>
      <c r="AO642" s="97"/>
      <c r="AP642" s="98"/>
    </row>
    <row r="643" spans="1:42" ht="15" customHeight="1" x14ac:dyDescent="0.25">
      <c r="A643" s="10"/>
    </row>
    <row r="644" spans="1:42" ht="15" customHeight="1" x14ac:dyDescent="0.25">
      <c r="A644" s="1">
        <v>58</v>
      </c>
      <c r="B644" s="105" t="s">
        <v>254</v>
      </c>
      <c r="C644" s="105"/>
      <c r="D644" s="105"/>
      <c r="E644" s="10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row>
    <row r="645" spans="1:42" ht="2.25" customHeight="1" x14ac:dyDescent="0.25">
      <c r="A645" s="1"/>
      <c r="N645" s="9"/>
    </row>
    <row r="646" spans="1:42" ht="12.75" customHeight="1" x14ac:dyDescent="0.25">
      <c r="A646" s="1"/>
      <c r="B646" s="134" t="s">
        <v>255</v>
      </c>
      <c r="C646" s="134"/>
      <c r="D646" s="134"/>
      <c r="E646" s="134"/>
      <c r="F646" s="134"/>
      <c r="G646" s="134"/>
      <c r="H646" s="134"/>
      <c r="I646" s="134"/>
      <c r="J646" s="134"/>
      <c r="K646" s="134"/>
      <c r="L646" s="134"/>
      <c r="M646" s="134"/>
      <c r="N646" s="134"/>
      <c r="O646" s="134"/>
      <c r="P646" s="134"/>
      <c r="Q646" s="134"/>
      <c r="R646" s="134"/>
      <c r="S646" s="134"/>
      <c r="T646" s="134"/>
      <c r="U646" s="134"/>
      <c r="V646" s="134"/>
      <c r="W646" s="134"/>
      <c r="X646" s="134"/>
      <c r="Y646" s="134"/>
      <c r="Z646" s="134"/>
      <c r="AA646" s="134"/>
      <c r="AB646" s="134"/>
      <c r="AC646" s="134"/>
      <c r="AD646" s="134"/>
      <c r="AE646" s="134"/>
      <c r="AF646" s="134"/>
      <c r="AG646" s="134"/>
      <c r="AH646" s="134"/>
      <c r="AI646" s="134"/>
      <c r="AJ646" s="134"/>
      <c r="AK646" s="134"/>
      <c r="AL646" s="134"/>
      <c r="AM646" s="134"/>
      <c r="AN646" s="134"/>
      <c r="AO646" s="134"/>
      <c r="AP646" s="134"/>
    </row>
    <row r="647" spans="1:42" ht="15" customHeight="1" x14ac:dyDescent="0.25">
      <c r="A647" s="1"/>
      <c r="B647" s="134"/>
      <c r="C647" s="134"/>
      <c r="D647" s="134"/>
      <c r="E647" s="134"/>
      <c r="F647" s="134"/>
      <c r="G647" s="134"/>
      <c r="H647" s="134"/>
      <c r="I647" s="134"/>
      <c r="J647" s="134"/>
      <c r="K647" s="134"/>
      <c r="L647" s="134"/>
      <c r="M647" s="134"/>
      <c r="N647" s="134"/>
      <c r="O647" s="134"/>
      <c r="P647" s="134"/>
      <c r="Q647" s="134"/>
      <c r="R647" s="134"/>
      <c r="S647" s="134"/>
      <c r="T647" s="134"/>
      <c r="U647" s="134"/>
      <c r="V647" s="134"/>
      <c r="W647" s="134"/>
      <c r="X647" s="134"/>
      <c r="Y647" s="134"/>
      <c r="Z647" s="134"/>
      <c r="AA647" s="134"/>
      <c r="AB647" s="134"/>
      <c r="AC647" s="134"/>
      <c r="AD647" s="134"/>
      <c r="AE647" s="134"/>
      <c r="AF647" s="134"/>
      <c r="AG647" s="134"/>
      <c r="AH647" s="134"/>
      <c r="AI647" s="134"/>
      <c r="AJ647" s="134"/>
      <c r="AK647" s="134"/>
      <c r="AL647" s="134"/>
      <c r="AM647" s="134"/>
      <c r="AN647" s="134"/>
      <c r="AO647" s="134"/>
      <c r="AP647" s="134"/>
    </row>
    <row r="648" spans="1:42" ht="2.25" customHeight="1" x14ac:dyDescent="0.25">
      <c r="A648" s="1"/>
      <c r="N648" s="9"/>
    </row>
    <row r="649" spans="1:42" ht="15" customHeight="1" x14ac:dyDescent="0.3">
      <c r="A649" s="62"/>
      <c r="B649" s="298"/>
      <c r="C649" s="299"/>
      <c r="D649" s="299"/>
      <c r="E649" s="299"/>
      <c r="F649" s="299"/>
      <c r="G649" s="299"/>
      <c r="H649" s="299"/>
      <c r="I649" s="300"/>
      <c r="J649" s="107" t="s">
        <v>127</v>
      </c>
      <c r="K649" s="107"/>
      <c r="L649" s="41"/>
      <c r="M649" s="41"/>
      <c r="N649" s="41"/>
      <c r="O649" s="41"/>
      <c r="P649" s="62"/>
      <c r="Q649" s="62"/>
      <c r="R649" s="62"/>
      <c r="S649" s="62"/>
      <c r="T649" s="62"/>
      <c r="U649" s="62"/>
      <c r="V649" s="62"/>
      <c r="W649" s="62"/>
      <c r="X649" s="62"/>
      <c r="Y649" s="62"/>
      <c r="Z649" s="62"/>
      <c r="AA649" s="62"/>
      <c r="AB649" s="62"/>
      <c r="AC649" s="62"/>
      <c r="AD649" s="62"/>
      <c r="AE649" s="62"/>
      <c r="AF649" s="62"/>
      <c r="AG649" s="62"/>
      <c r="AH649" s="62"/>
      <c r="AI649" s="62"/>
      <c r="AJ649" s="62"/>
      <c r="AK649" s="62"/>
      <c r="AL649" s="62"/>
      <c r="AM649" s="62"/>
      <c r="AN649" s="62"/>
      <c r="AO649" s="62"/>
      <c r="AP649" s="62"/>
    </row>
    <row r="650" spans="1:42" ht="2.25" customHeight="1" x14ac:dyDescent="0.25">
      <c r="A650" s="1"/>
    </row>
    <row r="651" spans="1:42" ht="15" customHeight="1" x14ac:dyDescent="0.25">
      <c r="A651" s="104"/>
      <c r="B651" s="96"/>
      <c r="C651" s="96"/>
      <c r="D651" s="96"/>
      <c r="E651" s="96"/>
      <c r="F651" s="96"/>
      <c r="G651" s="96"/>
      <c r="H651" s="96"/>
      <c r="I651" s="96"/>
      <c r="J651" s="96"/>
      <c r="K651" s="96"/>
      <c r="L651" s="96"/>
      <c r="M651" s="96"/>
      <c r="N651" s="96"/>
      <c r="O651" s="96"/>
      <c r="P651" s="96"/>
      <c r="Q651" s="96"/>
      <c r="R651" s="96"/>
      <c r="S651" s="96"/>
      <c r="T651" s="96"/>
      <c r="U651" s="96"/>
      <c r="V651" s="96"/>
      <c r="W651" s="96"/>
      <c r="X651" s="96"/>
      <c r="Y651" s="96"/>
      <c r="Z651" s="96"/>
      <c r="AA651" s="96"/>
      <c r="AB651" s="96"/>
      <c r="AC651" s="96"/>
      <c r="AD651" s="96"/>
      <c r="AE651" s="96"/>
      <c r="AF651" s="96"/>
      <c r="AG651" s="96"/>
      <c r="AH651" s="96"/>
      <c r="AI651" s="96"/>
      <c r="AJ651" s="96"/>
      <c r="AK651" s="96"/>
      <c r="AL651" s="96"/>
      <c r="AM651" s="96"/>
      <c r="AN651" s="96"/>
      <c r="AO651" s="96"/>
      <c r="AP651" s="96"/>
    </row>
    <row r="652" spans="1:42" ht="15" customHeight="1" x14ac:dyDescent="0.25">
      <c r="A652" s="1"/>
      <c r="B652" s="97" t="s">
        <v>256</v>
      </c>
      <c r="C652" s="97"/>
      <c r="D652" s="97"/>
      <c r="E652" s="97"/>
      <c r="F652" s="97"/>
      <c r="G652" s="97"/>
      <c r="H652" s="97"/>
      <c r="I652" s="97"/>
      <c r="J652" s="97"/>
      <c r="K652" s="97"/>
      <c r="L652" s="97"/>
      <c r="M652" s="97"/>
      <c r="N652" s="97"/>
      <c r="O652" s="97"/>
      <c r="P652" s="97"/>
      <c r="Q652" s="97"/>
      <c r="R652" s="97"/>
      <c r="S652" s="97"/>
      <c r="T652" s="97"/>
      <c r="U652" s="97"/>
      <c r="V652" s="97"/>
      <c r="W652" s="97"/>
      <c r="X652" s="97"/>
      <c r="Y652" s="97"/>
      <c r="Z652" s="97"/>
      <c r="AA652" s="97"/>
      <c r="AB652" s="97"/>
      <c r="AC652" s="97"/>
      <c r="AD652" s="97"/>
      <c r="AE652" s="97"/>
      <c r="AF652" s="97"/>
      <c r="AG652" s="97"/>
      <c r="AH652" s="97"/>
      <c r="AI652" s="97"/>
      <c r="AJ652" s="97"/>
      <c r="AK652" s="97"/>
      <c r="AL652" s="97"/>
      <c r="AM652" s="97"/>
      <c r="AN652" s="97"/>
      <c r="AO652" s="97"/>
      <c r="AP652" s="98"/>
    </row>
    <row r="653" spans="1:42" ht="15" customHeight="1" x14ac:dyDescent="0.25">
      <c r="A653" s="1"/>
    </row>
    <row r="654" spans="1:42" ht="15" customHeight="1" x14ac:dyDescent="0.25">
      <c r="A654" s="1">
        <v>59</v>
      </c>
      <c r="B654" s="301" t="s">
        <v>241</v>
      </c>
      <c r="C654" s="301"/>
      <c r="D654" s="301"/>
      <c r="E654" s="301"/>
      <c r="F654" s="301"/>
      <c r="G654" s="301"/>
      <c r="H654" s="301"/>
      <c r="I654" s="301"/>
      <c r="J654" s="301"/>
      <c r="K654" s="301"/>
      <c r="L654" s="301"/>
      <c r="M654" s="301"/>
      <c r="N654" s="301"/>
      <c r="O654" s="301"/>
      <c r="P654" s="301"/>
      <c r="Q654" s="301"/>
      <c r="R654" s="301"/>
      <c r="S654" s="301"/>
      <c r="T654" s="301"/>
      <c r="U654" s="301"/>
      <c r="V654" s="301"/>
      <c r="W654" s="301"/>
      <c r="X654" s="301"/>
      <c r="Y654" s="301"/>
      <c r="Z654" s="301"/>
      <c r="AA654" s="301"/>
      <c r="AB654" s="301"/>
      <c r="AC654" s="301"/>
      <c r="AD654" s="301"/>
      <c r="AE654" s="301"/>
      <c r="AF654" s="301"/>
      <c r="AG654" s="301"/>
      <c r="AH654" s="301"/>
      <c r="AI654" s="301"/>
      <c r="AJ654" s="301"/>
      <c r="AK654" s="301"/>
      <c r="AL654" s="301"/>
      <c r="AM654" s="301"/>
      <c r="AN654" s="301"/>
      <c r="AO654" s="301"/>
      <c r="AP654" s="301"/>
    </row>
    <row r="655" spans="1:42" ht="15" customHeight="1" x14ac:dyDescent="0.25">
      <c r="A655" s="10"/>
      <c r="B655" s="134" t="s">
        <v>257</v>
      </c>
      <c r="C655" s="134"/>
      <c r="D655" s="134"/>
      <c r="E655" s="134"/>
      <c r="F655" s="134"/>
      <c r="G655" s="134"/>
      <c r="H655" s="134"/>
      <c r="I655" s="134"/>
      <c r="J655" s="134"/>
      <c r="K655" s="134"/>
      <c r="L655" s="134"/>
      <c r="M655" s="134"/>
      <c r="N655" s="134"/>
      <c r="O655" s="134"/>
      <c r="P655" s="134"/>
      <c r="Q655" s="134"/>
      <c r="R655" s="134"/>
      <c r="S655" s="134"/>
      <c r="T655" s="134"/>
      <c r="U655" s="134"/>
      <c r="V655" s="134"/>
      <c r="W655" s="134"/>
      <c r="X655" s="134"/>
      <c r="Y655" s="134"/>
      <c r="Z655" s="134"/>
      <c r="AA655" s="134"/>
      <c r="AB655" s="134"/>
      <c r="AC655" s="134"/>
      <c r="AD655" s="134"/>
      <c r="AE655" s="134"/>
      <c r="AF655" s="134"/>
      <c r="AG655" s="134"/>
      <c r="AH655" s="134"/>
      <c r="AI655" s="134"/>
      <c r="AJ655" s="134"/>
      <c r="AK655" s="134"/>
      <c r="AL655" s="134"/>
      <c r="AM655" s="134"/>
      <c r="AN655" s="134"/>
      <c r="AO655" s="134"/>
      <c r="AP655" s="134"/>
    </row>
    <row r="656" spans="1:42" ht="15" customHeight="1" x14ac:dyDescent="0.25">
      <c r="A656" s="10"/>
      <c r="B656" s="134"/>
      <c r="C656" s="134"/>
      <c r="D656" s="134"/>
      <c r="E656" s="134"/>
      <c r="F656" s="134"/>
      <c r="G656" s="134"/>
      <c r="H656" s="134"/>
      <c r="I656" s="134"/>
      <c r="J656" s="134"/>
      <c r="K656" s="134"/>
      <c r="L656" s="134"/>
      <c r="M656" s="134"/>
      <c r="N656" s="134"/>
      <c r="O656" s="134"/>
      <c r="P656" s="134"/>
      <c r="Q656" s="134"/>
      <c r="R656" s="134"/>
      <c r="S656" s="134"/>
      <c r="T656" s="134"/>
      <c r="U656" s="134"/>
      <c r="V656" s="134"/>
      <c r="W656" s="134"/>
      <c r="X656" s="134"/>
      <c r="Y656" s="134"/>
      <c r="Z656" s="134"/>
      <c r="AA656" s="134"/>
      <c r="AB656" s="134"/>
      <c r="AC656" s="134"/>
      <c r="AD656" s="134"/>
      <c r="AE656" s="134"/>
      <c r="AF656" s="134"/>
      <c r="AG656" s="134"/>
      <c r="AH656" s="134"/>
      <c r="AI656" s="134"/>
      <c r="AJ656" s="134"/>
      <c r="AK656" s="134"/>
      <c r="AL656" s="134"/>
      <c r="AM656" s="134"/>
      <c r="AN656" s="134"/>
      <c r="AO656" s="134"/>
      <c r="AP656" s="134"/>
    </row>
    <row r="657" spans="1:42" ht="15" customHeight="1" x14ac:dyDescent="0.25">
      <c r="A657" s="10"/>
      <c r="B657" s="134"/>
      <c r="C657" s="134"/>
      <c r="D657" s="134"/>
      <c r="E657" s="134"/>
      <c r="F657" s="134"/>
      <c r="G657" s="134"/>
      <c r="H657" s="134"/>
      <c r="I657" s="134"/>
      <c r="J657" s="134"/>
      <c r="K657" s="134"/>
      <c r="L657" s="134"/>
      <c r="M657" s="134"/>
      <c r="N657" s="134"/>
      <c r="O657" s="134"/>
      <c r="P657" s="134"/>
      <c r="Q657" s="134"/>
      <c r="R657" s="134"/>
      <c r="S657" s="134"/>
      <c r="T657" s="134"/>
      <c r="U657" s="134"/>
      <c r="V657" s="134"/>
      <c r="W657" s="134"/>
      <c r="X657" s="134"/>
      <c r="Y657" s="134"/>
      <c r="Z657" s="134"/>
      <c r="AA657" s="134"/>
      <c r="AB657" s="134"/>
      <c r="AC657" s="134"/>
      <c r="AD657" s="134"/>
      <c r="AE657" s="134"/>
      <c r="AF657" s="134"/>
      <c r="AG657" s="134"/>
      <c r="AH657" s="134"/>
      <c r="AI657" s="134"/>
      <c r="AJ657" s="134"/>
      <c r="AK657" s="134"/>
      <c r="AL657" s="134"/>
      <c r="AM657" s="134"/>
      <c r="AN657" s="134"/>
      <c r="AO657" s="134"/>
      <c r="AP657" s="134"/>
    </row>
    <row r="658" spans="1:42" ht="15" customHeight="1" x14ac:dyDescent="0.25">
      <c r="A658" s="10"/>
      <c r="B658" s="134"/>
      <c r="C658" s="134"/>
      <c r="D658" s="134"/>
      <c r="E658" s="134"/>
      <c r="F658" s="134"/>
      <c r="G658" s="134"/>
      <c r="H658" s="134"/>
      <c r="I658" s="134"/>
      <c r="J658" s="134"/>
      <c r="K658" s="134"/>
      <c r="L658" s="134"/>
      <c r="M658" s="134"/>
      <c r="N658" s="134"/>
      <c r="O658" s="134"/>
      <c r="P658" s="134"/>
      <c r="Q658" s="134"/>
      <c r="R658" s="134"/>
      <c r="S658" s="134"/>
      <c r="T658" s="134"/>
      <c r="U658" s="134"/>
      <c r="V658" s="134"/>
      <c r="W658" s="134"/>
      <c r="X658" s="134"/>
      <c r="Y658" s="134"/>
      <c r="Z658" s="134"/>
      <c r="AA658" s="134"/>
      <c r="AB658" s="134"/>
      <c r="AC658" s="134"/>
      <c r="AD658" s="134"/>
      <c r="AE658" s="134"/>
      <c r="AF658" s="134"/>
      <c r="AG658" s="134"/>
      <c r="AH658" s="134"/>
      <c r="AI658" s="134"/>
      <c r="AJ658" s="134"/>
      <c r="AK658" s="134"/>
      <c r="AL658" s="134"/>
      <c r="AM658" s="134"/>
      <c r="AN658" s="134"/>
      <c r="AO658" s="134"/>
      <c r="AP658" s="134"/>
    </row>
    <row r="659" spans="1:42" ht="15" customHeight="1" x14ac:dyDescent="0.25">
      <c r="A659" s="10"/>
      <c r="B659" s="134"/>
      <c r="C659" s="134"/>
      <c r="D659" s="134"/>
      <c r="E659" s="134"/>
      <c r="F659" s="134"/>
      <c r="G659" s="134"/>
      <c r="H659" s="134"/>
      <c r="I659" s="134"/>
      <c r="J659" s="134"/>
      <c r="K659" s="134"/>
      <c r="L659" s="134"/>
      <c r="M659" s="134"/>
      <c r="N659" s="134"/>
      <c r="O659" s="134"/>
      <c r="P659" s="134"/>
      <c r="Q659" s="134"/>
      <c r="R659" s="134"/>
      <c r="S659" s="134"/>
      <c r="T659" s="134"/>
      <c r="U659" s="134"/>
      <c r="V659" s="134"/>
      <c r="W659" s="134"/>
      <c r="X659" s="134"/>
      <c r="Y659" s="134"/>
      <c r="Z659" s="134"/>
      <c r="AA659" s="134"/>
      <c r="AB659" s="134"/>
      <c r="AC659" s="134"/>
      <c r="AD659" s="134"/>
      <c r="AE659" s="134"/>
      <c r="AF659" s="134"/>
      <c r="AG659" s="134"/>
      <c r="AH659" s="134"/>
      <c r="AI659" s="134"/>
      <c r="AJ659" s="134"/>
      <c r="AK659" s="134"/>
      <c r="AL659" s="134"/>
      <c r="AM659" s="134"/>
      <c r="AN659" s="134"/>
      <c r="AO659" s="134"/>
      <c r="AP659" s="134"/>
    </row>
    <row r="660" spans="1:42" ht="15" customHeight="1" x14ac:dyDescent="0.25">
      <c r="A660" s="10"/>
      <c r="B660" s="134"/>
      <c r="C660" s="134"/>
      <c r="D660" s="134"/>
      <c r="E660" s="134"/>
      <c r="F660" s="134"/>
      <c r="G660" s="134"/>
      <c r="H660" s="134"/>
      <c r="I660" s="134"/>
      <c r="J660" s="134"/>
      <c r="K660" s="134"/>
      <c r="L660" s="134"/>
      <c r="M660" s="134"/>
      <c r="N660" s="134"/>
      <c r="O660" s="134"/>
      <c r="P660" s="134"/>
      <c r="Q660" s="134"/>
      <c r="R660" s="134"/>
      <c r="S660" s="134"/>
      <c r="T660" s="134"/>
      <c r="U660" s="134"/>
      <c r="V660" s="134"/>
      <c r="W660" s="134"/>
      <c r="X660" s="134"/>
      <c r="Y660" s="134"/>
      <c r="Z660" s="134"/>
      <c r="AA660" s="134"/>
      <c r="AB660" s="134"/>
      <c r="AC660" s="134"/>
      <c r="AD660" s="134"/>
      <c r="AE660" s="134"/>
      <c r="AF660" s="134"/>
      <c r="AG660" s="134"/>
      <c r="AH660" s="134"/>
      <c r="AI660" s="134"/>
      <c r="AJ660" s="134"/>
      <c r="AK660" s="134"/>
      <c r="AL660" s="134"/>
      <c r="AM660" s="134"/>
      <c r="AN660" s="134"/>
      <c r="AO660" s="134"/>
      <c r="AP660" s="134"/>
    </row>
    <row r="661" spans="1:42" ht="15" customHeight="1" x14ac:dyDescent="0.25">
      <c r="A661" s="10"/>
      <c r="B661" s="134"/>
      <c r="C661" s="134"/>
      <c r="D661" s="134"/>
      <c r="E661" s="134"/>
      <c r="F661" s="134"/>
      <c r="G661" s="134"/>
      <c r="H661" s="134"/>
      <c r="I661" s="134"/>
      <c r="J661" s="134"/>
      <c r="K661" s="134"/>
      <c r="L661" s="134"/>
      <c r="M661" s="134"/>
      <c r="N661" s="134"/>
      <c r="O661" s="134"/>
      <c r="P661" s="134"/>
      <c r="Q661" s="134"/>
      <c r="R661" s="134"/>
      <c r="S661" s="134"/>
      <c r="T661" s="134"/>
      <c r="U661" s="134"/>
      <c r="V661" s="134"/>
      <c r="W661" s="134"/>
      <c r="X661" s="134"/>
      <c r="Y661" s="134"/>
      <c r="Z661" s="134"/>
      <c r="AA661" s="134"/>
      <c r="AB661" s="134"/>
      <c r="AC661" s="134"/>
      <c r="AD661" s="134"/>
      <c r="AE661" s="134"/>
      <c r="AF661" s="134"/>
      <c r="AG661" s="134"/>
      <c r="AH661" s="134"/>
      <c r="AI661" s="134"/>
      <c r="AJ661" s="134"/>
      <c r="AK661" s="134"/>
      <c r="AL661" s="134"/>
      <c r="AM661" s="134"/>
      <c r="AN661" s="134"/>
      <c r="AO661" s="134"/>
      <c r="AP661" s="134"/>
    </row>
    <row r="662" spans="1:42" ht="15" customHeight="1" x14ac:dyDescent="0.25">
      <c r="A662" s="10"/>
      <c r="B662" s="109" t="s">
        <v>243</v>
      </c>
      <c r="C662" s="109"/>
      <c r="D662" s="109"/>
      <c r="E662" s="109"/>
      <c r="F662" s="109"/>
      <c r="G662" s="109"/>
      <c r="H662" s="109"/>
      <c r="I662" s="109"/>
      <c r="J662" s="109"/>
      <c r="K662" s="109"/>
      <c r="L662" s="109"/>
      <c r="M662" s="109"/>
      <c r="N662" s="109"/>
      <c r="O662" s="109"/>
      <c r="P662" s="109"/>
      <c r="Q662" s="109"/>
      <c r="R662" s="109"/>
      <c r="S662" s="109"/>
      <c r="T662" s="109"/>
      <c r="U662" s="109"/>
      <c r="V662" s="174" t="s">
        <v>244</v>
      </c>
      <c r="W662" s="174"/>
      <c r="X662" s="174"/>
      <c r="Y662" s="174"/>
      <c r="Z662" s="174"/>
      <c r="AA662" s="174"/>
      <c r="AB662" s="174"/>
      <c r="AC662" s="174"/>
      <c r="AD662" s="174"/>
      <c r="AE662" s="174"/>
      <c r="AF662" s="174"/>
      <c r="AG662" s="174"/>
      <c r="AH662" s="174"/>
      <c r="AI662" s="174"/>
      <c r="AJ662" s="174"/>
      <c r="AK662" s="174"/>
      <c r="AL662" s="174"/>
      <c r="AM662" s="60" t="s">
        <v>245</v>
      </c>
      <c r="AN662" s="18"/>
      <c r="AO662" s="61"/>
      <c r="AP662" s="21"/>
    </row>
    <row r="663" spans="1:42" ht="2.25" customHeight="1" x14ac:dyDescent="0.25">
      <c r="A663" s="1"/>
      <c r="B663" s="13"/>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row>
    <row r="664" spans="1:42" ht="30" customHeight="1" x14ac:dyDescent="0.25">
      <c r="A664" s="1"/>
      <c r="Q664" s="175" t="s">
        <v>219</v>
      </c>
      <c r="R664" s="176"/>
      <c r="S664" s="176"/>
      <c r="T664" s="176"/>
      <c r="U664" s="176"/>
      <c r="V664" s="176"/>
      <c r="W664" s="176"/>
      <c r="X664" s="176"/>
      <c r="Z664" s="175" t="s">
        <v>246</v>
      </c>
      <c r="AA664" s="175"/>
      <c r="AB664" s="175"/>
      <c r="AC664" s="175"/>
      <c r="AD664" s="175"/>
      <c r="AE664" s="16"/>
      <c r="AF664" s="16"/>
      <c r="AG664" s="16"/>
      <c r="AH664" s="16"/>
      <c r="AI664" s="177" t="s">
        <v>247</v>
      </c>
      <c r="AJ664" s="177"/>
      <c r="AK664" s="177"/>
      <c r="AL664" s="177"/>
      <c r="AM664" s="177"/>
      <c r="AN664" s="177"/>
      <c r="AO664" s="177"/>
    </row>
    <row r="665" spans="1:42" ht="2.25" customHeight="1" x14ac:dyDescent="0.25">
      <c r="A665" s="1"/>
      <c r="AI665" s="54"/>
      <c r="AJ665" s="54"/>
      <c r="AK665" s="54"/>
      <c r="AL665" s="54"/>
      <c r="AM665" s="54"/>
      <c r="AN665" s="54"/>
      <c r="AO665" s="54"/>
    </row>
    <row r="666" spans="1:42" ht="15" customHeight="1" x14ac:dyDescent="0.25">
      <c r="A666" s="1"/>
      <c r="B666" s="113" t="s">
        <v>248</v>
      </c>
      <c r="C666" s="96"/>
      <c r="D666" s="96"/>
      <c r="E666" s="96"/>
      <c r="F666" s="96"/>
      <c r="G666" s="96"/>
      <c r="H666" s="96"/>
      <c r="I666" s="96"/>
      <c r="J666" s="96"/>
      <c r="K666" s="96"/>
      <c r="L666" s="96"/>
      <c r="M666" s="96"/>
      <c r="N666" s="96"/>
      <c r="O666" s="96"/>
      <c r="Q666" s="166"/>
      <c r="R666" s="167"/>
      <c r="S666" s="167"/>
      <c r="T666" s="167"/>
      <c r="U666" s="167"/>
      <c r="V666" s="168"/>
      <c r="W666" s="96" t="s">
        <v>165</v>
      </c>
      <c r="X666" s="96"/>
      <c r="Z666" s="138"/>
      <c r="AA666" s="139"/>
      <c r="AB666" s="139"/>
      <c r="AC666" s="139"/>
      <c r="AD666" s="139"/>
      <c r="AE666" s="139"/>
      <c r="AF666" s="162" t="s">
        <v>127</v>
      </c>
      <c r="AG666" s="158"/>
      <c r="AI666" s="163">
        <f>IF(Q666&lt;&gt;0,IF(Z666=0,0,Z666/(Q666+OppervlakteVerbouwingswerkenEnKostprijs_fldVerbouwingswerkenBrutoOppM2TechnischeLokalen*(OppervlakteVerbouwingswerkenEnKostprijs_fldVerbouwingswerkenBrutoOppM2Schoolgebouwen/(OppervlakteVerbouwingswerkenEnKostprijs_fldVerbouwingswerkenBrutoOppM2Schoolgebouwen+OppervlakteVerbouwingswerkenEnKostprijs_fldVerbouwingswerkenBrutoOppM2LokalenLO)))),0)+IF(AND(OppervlakteVerbouwingswerkenEnKostprijs_fldVerbouwingswerkenBrutoOppM2Schoolgebouwen=0,OppervlakteVerbouwingswerkenEnKostprijs_fldVerbouwingswerkenBrutoOppM2LokalenLO=0,OppervlakteVerbouwingswerkenEnKostprijs_fldVerbouwingswerkenBrutoOppM2TechnischeLokalen&lt;&gt;0),OppervlakteVerbouwingswerkenEnKostprijs_fldVerbouwingswerkenKostprijsSchoolgebouwen/OppervlakteVerbouwingswerkenEnKostprijs_fldVerbouwingswerkenBrutoOppM2TechnischeLokalen,0)</f>
        <v>0</v>
      </c>
      <c r="AJ666" s="164"/>
      <c r="AK666" s="164"/>
      <c r="AL666" s="164"/>
      <c r="AM666" s="165"/>
      <c r="AN666" s="54" t="s">
        <v>127</v>
      </c>
      <c r="AO666" s="54"/>
    </row>
    <row r="667" spans="1:42" ht="2.25" customHeight="1" x14ac:dyDescent="0.25">
      <c r="A667" s="1"/>
      <c r="O667" s="9"/>
      <c r="P667" s="9"/>
      <c r="Z667" s="63"/>
      <c r="AA667" s="63"/>
      <c r="AB667" s="63"/>
      <c r="AC667" s="63"/>
      <c r="AD667" s="63"/>
      <c r="AE667" s="63"/>
      <c r="AI667" s="63"/>
      <c r="AJ667" s="63"/>
      <c r="AK667" s="63"/>
      <c r="AL667" s="63"/>
      <c r="AM667" s="63"/>
      <c r="AN667" s="54"/>
      <c r="AO667" s="54"/>
    </row>
    <row r="668" spans="1:42" ht="15" customHeight="1" x14ac:dyDescent="0.25">
      <c r="A668" s="1"/>
      <c r="B668" s="113" t="s">
        <v>249</v>
      </c>
      <c r="C668" s="96"/>
      <c r="D668" s="96"/>
      <c r="E668" s="96"/>
      <c r="F668" s="96"/>
      <c r="G668" s="96"/>
      <c r="H668" s="96"/>
      <c r="I668" s="96"/>
      <c r="J668" s="96"/>
      <c r="K668" s="96"/>
      <c r="L668" s="96"/>
      <c r="M668" s="96"/>
      <c r="N668" s="96"/>
      <c r="O668" s="96"/>
      <c r="Q668" s="166"/>
      <c r="R668" s="167"/>
      <c r="S668" s="167"/>
      <c r="T668" s="167"/>
      <c r="U668" s="167"/>
      <c r="V668" s="168"/>
      <c r="W668" s="96" t="s">
        <v>165</v>
      </c>
      <c r="X668" s="96"/>
      <c r="Z668" s="138"/>
      <c r="AA668" s="139"/>
      <c r="AB668" s="139"/>
      <c r="AC668" s="139"/>
      <c r="AD668" s="139"/>
      <c r="AE668" s="139"/>
      <c r="AF668" s="162" t="s">
        <v>127</v>
      </c>
      <c r="AG668" s="158"/>
      <c r="AI668" s="163">
        <f>IF(Q668&lt;&gt;0,IF(Z668=0,0,Z668/(Q668+OppervlakteVerbouwingswerkenEnKostprijs_fldVerbouwingswerkenBrutoOppM2TechnischeLokalen*(OppervlakteVerbouwingswerkenEnKostprijs_fldVerbouwingswerkenBrutoOppM2LokalenLO/(OppervlakteVerbouwingswerkenEnKostprijs_fldVerbouwingswerkenBrutoOppM2LokalenLO+OppervlakteVerbouwingswerkenEnKostprijs_fldVerbouwingswerkenBrutoOppM2Schoolgebouwen)))),0)</f>
        <v>0</v>
      </c>
      <c r="AJ668" s="164"/>
      <c r="AK668" s="164"/>
      <c r="AL668" s="164"/>
      <c r="AM668" s="165"/>
      <c r="AN668" s="54" t="s">
        <v>127</v>
      </c>
      <c r="AO668" s="54"/>
    </row>
    <row r="669" spans="1:42" ht="2.25" customHeight="1" x14ac:dyDescent="0.25">
      <c r="A669" s="1"/>
      <c r="O669" s="9"/>
      <c r="P669" s="9"/>
      <c r="Z669" s="9"/>
      <c r="AA669" s="9"/>
      <c r="AB669" s="9"/>
      <c r="AC669" s="9"/>
      <c r="AD669" s="9"/>
      <c r="AE669" s="9"/>
      <c r="AI669" s="54"/>
      <c r="AJ669" s="54"/>
      <c r="AK669" s="54"/>
      <c r="AL669" s="54"/>
      <c r="AM669" s="54"/>
      <c r="AN669" s="54"/>
      <c r="AO669" s="54"/>
    </row>
    <row r="670" spans="1:42" ht="15" customHeight="1" x14ac:dyDescent="0.25">
      <c r="A670" s="1"/>
      <c r="B670" s="113" t="s">
        <v>250</v>
      </c>
      <c r="C670" s="96"/>
      <c r="D670" s="96"/>
      <c r="E670" s="96"/>
      <c r="F670" s="96"/>
      <c r="G670" s="96"/>
      <c r="H670" s="96"/>
      <c r="I670" s="96"/>
      <c r="J670" s="96"/>
      <c r="K670" s="96"/>
      <c r="L670" s="96"/>
      <c r="M670" s="96"/>
      <c r="N670" s="96"/>
      <c r="O670" s="96"/>
      <c r="Q670" s="166"/>
      <c r="R670" s="167"/>
      <c r="S670" s="167"/>
      <c r="T670" s="167"/>
      <c r="U670" s="167"/>
      <c r="V670" s="168"/>
      <c r="W670" s="96" t="s">
        <v>165</v>
      </c>
      <c r="X670" s="96"/>
      <c r="Z670" s="169">
        <f>IF((Q666+Q668+Q670)&lt;&gt;0,Q670/(Q666+Q668+Q670)*(Z666+Z668),0)</f>
        <v>0</v>
      </c>
      <c r="AA670" s="170"/>
      <c r="AB670" s="170"/>
      <c r="AC670" s="170"/>
      <c r="AD670" s="170"/>
      <c r="AE670" s="171"/>
      <c r="AF670" s="162" t="s">
        <v>127</v>
      </c>
      <c r="AG670" s="158"/>
      <c r="AI670" s="54"/>
      <c r="AJ670" s="54"/>
      <c r="AK670" s="54"/>
      <c r="AL670" s="54"/>
      <c r="AM670" s="54"/>
      <c r="AN670" s="54"/>
      <c r="AO670" s="54"/>
    </row>
    <row r="671" spans="1:42" ht="15" customHeight="1" x14ac:dyDescent="0.25">
      <c r="A671" s="1"/>
    </row>
    <row r="672" spans="1:42" ht="15" customHeight="1" x14ac:dyDescent="0.25">
      <c r="A672" s="1">
        <v>60</v>
      </c>
      <c r="B672" s="105" t="s">
        <v>251</v>
      </c>
      <c r="C672" s="106"/>
      <c r="D672" s="106"/>
      <c r="E672" s="106"/>
      <c r="F672" s="106"/>
      <c r="G672" s="106"/>
      <c r="H672" s="106"/>
      <c r="I672" s="106"/>
      <c r="J672" s="106"/>
      <c r="K672" s="106"/>
      <c r="L672" s="106"/>
      <c r="M672" s="106"/>
      <c r="N672" s="106"/>
      <c r="O672" s="106"/>
      <c r="P672" s="106"/>
      <c r="Q672" s="106"/>
      <c r="R672" s="106"/>
      <c r="S672" s="106"/>
      <c r="T672" s="106"/>
      <c r="U672" s="106"/>
      <c r="V672" s="106"/>
      <c r="W672" s="106"/>
      <c r="X672" s="106"/>
      <c r="Y672" s="106"/>
      <c r="Z672" s="106"/>
      <c r="AA672" s="106"/>
      <c r="AB672" s="106"/>
      <c r="AC672" s="106"/>
      <c r="AD672" s="106"/>
      <c r="AE672" s="106"/>
      <c r="AF672" s="106"/>
      <c r="AG672" s="106"/>
      <c r="AH672" s="106"/>
      <c r="AI672" s="106"/>
      <c r="AJ672" s="106"/>
      <c r="AK672" s="106"/>
      <c r="AL672" s="106"/>
      <c r="AM672" s="106"/>
      <c r="AN672" s="106"/>
      <c r="AO672" s="106"/>
      <c r="AP672" s="106"/>
    </row>
    <row r="673" spans="1:42" ht="2.25" customHeight="1" x14ac:dyDescent="0.25">
      <c r="A673" s="1"/>
    </row>
    <row r="674" spans="1:42" ht="15" customHeight="1" x14ac:dyDescent="0.25">
      <c r="A674" s="1"/>
      <c r="Q674" s="157" t="s">
        <v>219</v>
      </c>
      <c r="R674" s="158"/>
      <c r="S674" s="158"/>
      <c r="T674" s="158"/>
      <c r="U674" s="158"/>
      <c r="V674" s="158"/>
      <c r="W674" s="158"/>
      <c r="X674" s="158"/>
      <c r="Y674" s="14"/>
      <c r="Z674" s="157" t="s">
        <v>246</v>
      </c>
      <c r="AA674" s="157"/>
      <c r="AB674" s="157"/>
      <c r="AC674" s="157"/>
      <c r="AD674" s="157"/>
      <c r="AE674" s="157"/>
      <c r="AF674" s="157"/>
      <c r="AG674" s="157"/>
      <c r="AH674" s="96"/>
      <c r="AI674" s="96"/>
    </row>
    <row r="675" spans="1:42" ht="2.25" customHeight="1" x14ac:dyDescent="0.25">
      <c r="A675" s="1"/>
    </row>
    <row r="676" spans="1:42" ht="15" customHeight="1" x14ac:dyDescent="0.25">
      <c r="A676" s="1"/>
      <c r="B676" s="113" t="s">
        <v>210</v>
      </c>
      <c r="C676" s="96"/>
      <c r="D676" s="96"/>
      <c r="E676" s="96"/>
      <c r="F676" s="96"/>
      <c r="G676" s="96"/>
      <c r="H676" s="96"/>
      <c r="I676" s="96"/>
      <c r="J676" s="96"/>
      <c r="K676" s="96"/>
      <c r="L676" s="96"/>
      <c r="M676" s="96"/>
      <c r="N676" s="96"/>
      <c r="O676" s="96"/>
      <c r="Q676" s="159"/>
      <c r="R676" s="160"/>
      <c r="S676" s="160"/>
      <c r="T676" s="160"/>
      <c r="U676" s="160"/>
      <c r="V676" s="161"/>
      <c r="W676" s="96" t="s">
        <v>165</v>
      </c>
      <c r="X676" s="96"/>
      <c r="Z676" s="138"/>
      <c r="AA676" s="139"/>
      <c r="AB676" s="139"/>
      <c r="AC676" s="139"/>
      <c r="AD676" s="139"/>
      <c r="AE676" s="139"/>
      <c r="AF676" s="139"/>
      <c r="AG676" s="140"/>
      <c r="AH676" s="96" t="s">
        <v>127</v>
      </c>
      <c r="AI676" s="96"/>
    </row>
    <row r="677" spans="1:42" ht="2.25" customHeight="1" x14ac:dyDescent="0.25">
      <c r="A677" s="1"/>
      <c r="O677" s="9"/>
      <c r="P677" s="9"/>
    </row>
    <row r="678" spans="1:42" ht="15" customHeight="1" x14ac:dyDescent="0.25">
      <c r="A678" s="1"/>
      <c r="B678" s="113" t="s">
        <v>252</v>
      </c>
      <c r="C678" s="96"/>
      <c r="D678" s="96"/>
      <c r="E678" s="96"/>
      <c r="F678" s="96"/>
      <c r="G678" s="96"/>
      <c r="H678" s="96"/>
      <c r="I678" s="96"/>
      <c r="J678" s="96"/>
      <c r="K678" s="96"/>
      <c r="L678" s="96"/>
      <c r="M678" s="96"/>
      <c r="N678" s="96"/>
      <c r="O678" s="96"/>
      <c r="Q678" s="159"/>
      <c r="R678" s="160"/>
      <c r="S678" s="160"/>
      <c r="T678" s="160"/>
      <c r="U678" s="160"/>
      <c r="V678" s="161"/>
      <c r="W678" s="96" t="s">
        <v>165</v>
      </c>
      <c r="X678" s="96"/>
      <c r="Z678" s="138"/>
      <c r="AA678" s="139"/>
      <c r="AB678" s="139"/>
      <c r="AC678" s="139"/>
      <c r="AD678" s="139"/>
      <c r="AE678" s="139"/>
      <c r="AF678" s="139"/>
      <c r="AG678" s="140"/>
      <c r="AH678" s="96" t="s">
        <v>127</v>
      </c>
      <c r="AI678" s="96"/>
    </row>
    <row r="679" spans="1:42" ht="2.25" customHeight="1" x14ac:dyDescent="0.25">
      <c r="A679" s="1"/>
      <c r="O679" s="9"/>
      <c r="P679" s="9"/>
    </row>
    <row r="680" spans="1:42" ht="15" customHeight="1" x14ac:dyDescent="0.25">
      <c r="A680" s="1"/>
      <c r="B680" s="113" t="s">
        <v>211</v>
      </c>
      <c r="C680" s="96"/>
      <c r="D680" s="96"/>
      <c r="E680" s="96"/>
      <c r="F680" s="96"/>
      <c r="G680" s="96"/>
      <c r="H680" s="96"/>
      <c r="I680" s="96"/>
      <c r="J680" s="96"/>
      <c r="K680" s="96"/>
      <c r="L680" s="96"/>
      <c r="M680" s="96"/>
      <c r="N680" s="96"/>
      <c r="O680" s="96"/>
      <c r="P680" s="12"/>
      <c r="Q680" s="159"/>
      <c r="R680" s="160"/>
      <c r="S680" s="160"/>
      <c r="T680" s="160"/>
      <c r="U680" s="160"/>
      <c r="V680" s="161"/>
      <c r="W680" s="96" t="s">
        <v>165</v>
      </c>
      <c r="X680" s="96"/>
      <c r="Z680" s="138"/>
      <c r="AA680" s="139"/>
      <c r="AB680" s="139"/>
      <c r="AC680" s="139"/>
      <c r="AD680" s="139"/>
      <c r="AE680" s="139"/>
      <c r="AF680" s="139"/>
      <c r="AG680" s="140"/>
      <c r="AH680" s="96" t="s">
        <v>127</v>
      </c>
      <c r="AI680" s="96"/>
    </row>
    <row r="681" spans="1:42" ht="2.25" customHeight="1" x14ac:dyDescent="0.25">
      <c r="A681" s="1"/>
    </row>
    <row r="682" spans="1:42" ht="15" customHeight="1" x14ac:dyDescent="0.25">
      <c r="A682" s="1"/>
      <c r="B682" s="113" t="s">
        <v>212</v>
      </c>
      <c r="C682" s="96"/>
      <c r="D682" s="96"/>
      <c r="E682" s="96"/>
      <c r="F682" s="96"/>
      <c r="G682" s="96"/>
      <c r="H682" s="96"/>
      <c r="I682" s="96"/>
      <c r="J682" s="96"/>
      <c r="K682" s="96"/>
      <c r="L682" s="96"/>
      <c r="M682" s="96"/>
      <c r="N682" s="96"/>
      <c r="O682" s="96"/>
      <c r="Q682" s="159"/>
      <c r="R682" s="160"/>
      <c r="S682" s="160"/>
      <c r="T682" s="160"/>
      <c r="U682" s="160"/>
      <c r="V682" s="161"/>
      <c r="W682" s="96" t="s">
        <v>165</v>
      </c>
      <c r="X682" s="96"/>
      <c r="Z682" s="138"/>
      <c r="AA682" s="139"/>
      <c r="AB682" s="139"/>
      <c r="AC682" s="139"/>
      <c r="AD682" s="139"/>
      <c r="AE682" s="139"/>
      <c r="AF682" s="139"/>
      <c r="AG682" s="140"/>
      <c r="AH682" s="96" t="s">
        <v>127</v>
      </c>
      <c r="AI682" s="96"/>
    </row>
    <row r="683" spans="1:42" ht="15" customHeight="1" x14ac:dyDescent="0.25">
      <c r="A683" s="1"/>
    </row>
    <row r="684" spans="1:42" ht="15" customHeight="1" x14ac:dyDescent="0.25">
      <c r="A684" s="1"/>
      <c r="B684" s="97" t="s">
        <v>258</v>
      </c>
      <c r="C684" s="97"/>
      <c r="D684" s="97"/>
      <c r="E684" s="97"/>
      <c r="F684" s="97"/>
      <c r="G684" s="97"/>
      <c r="H684" s="97"/>
      <c r="I684" s="97"/>
      <c r="J684" s="97"/>
      <c r="K684" s="97"/>
      <c r="L684" s="97"/>
      <c r="M684" s="97"/>
      <c r="N684" s="97"/>
      <c r="O684" s="97"/>
      <c r="P684" s="97"/>
      <c r="Q684" s="97"/>
      <c r="R684" s="97"/>
      <c r="S684" s="97"/>
      <c r="T684" s="97"/>
      <c r="U684" s="97"/>
      <c r="V684" s="97"/>
      <c r="W684" s="97"/>
      <c r="X684" s="97"/>
      <c r="Y684" s="97"/>
      <c r="Z684" s="97"/>
      <c r="AA684" s="97"/>
      <c r="AB684" s="97"/>
      <c r="AC684" s="97"/>
      <c r="AD684" s="97"/>
      <c r="AE684" s="97"/>
      <c r="AF684" s="97"/>
      <c r="AG684" s="97"/>
      <c r="AH684" s="97"/>
      <c r="AI684" s="97"/>
      <c r="AJ684" s="97"/>
      <c r="AK684" s="97"/>
      <c r="AL684" s="97"/>
      <c r="AM684" s="97"/>
      <c r="AN684" s="97"/>
      <c r="AO684" s="97"/>
      <c r="AP684" s="98"/>
    </row>
    <row r="685" spans="1:42" ht="15" customHeight="1" x14ac:dyDescent="0.25">
      <c r="A685" s="1"/>
    </row>
    <row r="686" spans="1:42" ht="15" customHeight="1" x14ac:dyDescent="0.25">
      <c r="A686" s="1">
        <v>61</v>
      </c>
      <c r="B686" s="16" t="s">
        <v>259</v>
      </c>
    </row>
    <row r="687" spans="1:42" ht="2.25" customHeight="1" x14ac:dyDescent="0.25">
      <c r="A687" s="1"/>
    </row>
    <row r="688" spans="1:42" ht="30" customHeight="1" x14ac:dyDescent="0.25">
      <c r="A688" s="1"/>
      <c r="B688" s="153" t="s">
        <v>260</v>
      </c>
      <c r="C688" s="154"/>
      <c r="D688" s="154"/>
      <c r="E688" s="154"/>
      <c r="F688" s="154"/>
      <c r="G688" s="154"/>
      <c r="H688" s="154"/>
      <c r="I688" s="154"/>
      <c r="J688" s="154"/>
      <c r="K688" s="154"/>
      <c r="L688" s="154"/>
      <c r="M688" s="154"/>
      <c r="N688" s="154"/>
      <c r="O688" s="154"/>
      <c r="P688" s="154"/>
      <c r="Q688" s="154"/>
      <c r="R688" s="154"/>
      <c r="S688" s="154"/>
      <c r="T688" s="154"/>
      <c r="U688" s="154"/>
      <c r="V688" s="154"/>
      <c r="W688" s="154"/>
      <c r="X688" s="154"/>
      <c r="Y688" s="154"/>
      <c r="Z688" s="154"/>
      <c r="AA688" s="154"/>
      <c r="AB688" s="154"/>
      <c r="AC688" s="154"/>
      <c r="AD688" s="154"/>
      <c r="AE688" s="154"/>
      <c r="AF688" s="154"/>
      <c r="AG688" s="154"/>
      <c r="AH688" s="154"/>
      <c r="AI688" s="154"/>
      <c r="AJ688" s="154"/>
      <c r="AK688" s="154"/>
      <c r="AL688" s="154"/>
      <c r="AM688" s="154"/>
      <c r="AN688" s="154"/>
      <c r="AO688" s="154"/>
      <c r="AP688" s="154"/>
    </row>
    <row r="689" spans="1:42" ht="15" customHeight="1" x14ac:dyDescent="0.25">
      <c r="A689" s="1"/>
      <c r="B689" s="155"/>
      <c r="C689" s="155"/>
      <c r="D689" s="155"/>
      <c r="E689" s="155"/>
      <c r="F689" s="155"/>
      <c r="G689" s="155"/>
      <c r="H689" s="155"/>
      <c r="I689" s="155"/>
      <c r="J689" s="155"/>
      <c r="K689" s="155"/>
      <c r="L689" s="155"/>
      <c r="M689" s="155"/>
      <c r="N689" s="155"/>
      <c r="O689" s="155"/>
      <c r="P689" s="155"/>
      <c r="Q689" s="155"/>
      <c r="R689" s="155"/>
      <c r="S689" s="155"/>
      <c r="T689" s="155"/>
      <c r="U689" s="155"/>
      <c r="V689" s="155"/>
      <c r="W689" s="155"/>
      <c r="X689" s="155"/>
      <c r="Y689" s="155"/>
      <c r="Z689" s="155"/>
      <c r="AA689" s="155"/>
      <c r="AB689" s="155"/>
      <c r="AC689" s="155"/>
      <c r="AD689" s="155"/>
      <c r="AE689" s="155"/>
      <c r="AF689" s="155"/>
      <c r="AG689" s="155"/>
      <c r="AH689" s="155"/>
      <c r="AI689" s="155"/>
      <c r="AJ689" s="155"/>
      <c r="AK689" s="155"/>
      <c r="AL689" s="155"/>
      <c r="AM689" s="155"/>
      <c r="AN689" s="155"/>
      <c r="AO689" s="155"/>
      <c r="AP689" s="155"/>
    </row>
    <row r="690" spans="1:42" ht="15" customHeight="1" x14ac:dyDescent="0.25">
      <c r="A690" s="1"/>
      <c r="B690" s="155"/>
      <c r="C690" s="155"/>
      <c r="D690" s="155"/>
      <c r="E690" s="155"/>
      <c r="F690" s="155"/>
      <c r="G690" s="155"/>
      <c r="H690" s="155"/>
      <c r="I690" s="155"/>
      <c r="J690" s="155"/>
      <c r="K690" s="155"/>
      <c r="L690" s="155"/>
      <c r="M690" s="155"/>
      <c r="N690" s="155"/>
      <c r="O690" s="155"/>
      <c r="P690" s="155"/>
      <c r="Q690" s="155"/>
      <c r="R690" s="155"/>
      <c r="S690" s="155"/>
      <c r="T690" s="155"/>
      <c r="U690" s="155"/>
      <c r="V690" s="155"/>
      <c r="W690" s="155"/>
      <c r="X690" s="155"/>
      <c r="Y690" s="155"/>
      <c r="Z690" s="155"/>
      <c r="AA690" s="155"/>
      <c r="AB690" s="155"/>
      <c r="AC690" s="155"/>
      <c r="AD690" s="155"/>
      <c r="AE690" s="155"/>
      <c r="AF690" s="155"/>
      <c r="AG690" s="155"/>
      <c r="AH690" s="155"/>
      <c r="AI690" s="155"/>
      <c r="AJ690" s="155"/>
      <c r="AK690" s="155"/>
      <c r="AL690" s="155"/>
      <c r="AM690" s="155"/>
      <c r="AN690" s="155"/>
      <c r="AO690" s="155"/>
      <c r="AP690" s="155"/>
    </row>
    <row r="691" spans="1:42" ht="15" customHeight="1" x14ac:dyDescent="0.25">
      <c r="A691" s="1"/>
    </row>
    <row r="692" spans="1:42" ht="15" customHeight="1" x14ac:dyDescent="0.25">
      <c r="A692" s="1"/>
      <c r="B692" s="120" t="s">
        <v>261</v>
      </c>
      <c r="C692" s="120"/>
      <c r="D692" s="120"/>
      <c r="E692" s="120"/>
      <c r="F692" s="120"/>
      <c r="G692" s="120"/>
      <c r="H692" s="120"/>
      <c r="I692" s="120"/>
      <c r="J692" s="120"/>
      <c r="K692" s="120"/>
      <c r="L692" s="120"/>
      <c r="M692" s="120"/>
      <c r="N692" s="120"/>
      <c r="O692" s="120"/>
      <c r="P692" s="120"/>
      <c r="R692" s="138"/>
      <c r="S692" s="139"/>
      <c r="T692" s="139"/>
      <c r="U692" s="139"/>
      <c r="V692" s="139"/>
      <c r="W692" s="139"/>
      <c r="X692" s="139"/>
      <c r="Y692" s="140"/>
      <c r="Z692" s="96" t="s">
        <v>127</v>
      </c>
      <c r="AA692" s="96"/>
    </row>
    <row r="693" spans="1:42" ht="2.25" customHeight="1" x14ac:dyDescent="0.25">
      <c r="A693" s="1"/>
      <c r="O693" s="9"/>
      <c r="P693" s="9"/>
    </row>
    <row r="694" spans="1:42" ht="15" customHeight="1" x14ac:dyDescent="0.25">
      <c r="A694" s="1"/>
      <c r="B694" s="120" t="s">
        <v>262</v>
      </c>
      <c r="C694" s="120"/>
      <c r="D694" s="120"/>
      <c r="E694" s="120"/>
      <c r="F694" s="120"/>
      <c r="G694" s="120"/>
      <c r="H694" s="120"/>
      <c r="I694" s="120"/>
      <c r="J694" s="120"/>
      <c r="K694" s="120"/>
      <c r="L694" s="120"/>
      <c r="M694" s="120"/>
      <c r="N694" s="120"/>
      <c r="O694" s="120"/>
      <c r="P694" s="120"/>
      <c r="R694" s="141">
        <f>Z624</f>
        <v>0</v>
      </c>
      <c r="S694" s="142"/>
      <c r="T694" s="142"/>
      <c r="U694" s="142"/>
      <c r="V694" s="142"/>
      <c r="W694" s="142"/>
      <c r="X694" s="142"/>
      <c r="Y694" s="143"/>
      <c r="Z694" s="96" t="s">
        <v>127</v>
      </c>
      <c r="AA694" s="96"/>
    </row>
    <row r="695" spans="1:42" ht="2.25" customHeight="1" x14ac:dyDescent="0.25">
      <c r="A695" s="1"/>
      <c r="O695" s="9"/>
      <c r="P695" s="9"/>
    </row>
    <row r="696" spans="1:42" ht="15" customHeight="1" x14ac:dyDescent="0.25">
      <c r="A696" s="1"/>
      <c r="B696" s="120" t="s">
        <v>263</v>
      </c>
      <c r="C696" s="120"/>
      <c r="D696" s="120"/>
      <c r="E696" s="120"/>
      <c r="F696" s="120"/>
      <c r="G696" s="120"/>
      <c r="H696" s="120"/>
      <c r="I696" s="120"/>
      <c r="J696" s="120"/>
      <c r="K696" s="120"/>
      <c r="L696" s="120"/>
      <c r="M696" s="120"/>
      <c r="N696" s="120"/>
      <c r="O696" s="120"/>
      <c r="P696" s="120"/>
      <c r="R696" s="141">
        <f>Z626</f>
        <v>0</v>
      </c>
      <c r="S696" s="142"/>
      <c r="T696" s="142"/>
      <c r="U696" s="142"/>
      <c r="V696" s="142"/>
      <c r="W696" s="142"/>
      <c r="X696" s="142"/>
      <c r="Y696" s="143"/>
      <c r="Z696" s="96" t="s">
        <v>127</v>
      </c>
      <c r="AA696" s="96"/>
    </row>
    <row r="697" spans="1:42" ht="2.25" customHeight="1" x14ac:dyDescent="0.25">
      <c r="A697" s="1"/>
      <c r="O697" s="9"/>
      <c r="P697" s="9"/>
    </row>
    <row r="698" spans="1:42" ht="15" customHeight="1" x14ac:dyDescent="0.25">
      <c r="A698" s="1"/>
      <c r="B698" s="156" t="s">
        <v>264</v>
      </c>
      <c r="C698" s="156"/>
      <c r="D698" s="156"/>
      <c r="E698" s="156"/>
      <c r="F698" s="156"/>
      <c r="G698" s="156"/>
      <c r="H698" s="156"/>
      <c r="I698" s="156"/>
      <c r="J698" s="156"/>
      <c r="K698" s="156"/>
      <c r="L698" s="156"/>
      <c r="M698" s="156"/>
      <c r="N698" s="156"/>
      <c r="O698" s="156"/>
      <c r="P698" s="156"/>
      <c r="Z698" s="141">
        <f>IF(Z628&lt;&gt;0,Z628,0)</f>
        <v>0</v>
      </c>
      <c r="AA698" s="142"/>
      <c r="AB698" s="142"/>
      <c r="AC698" s="142"/>
      <c r="AD698" s="142"/>
      <c r="AE698" s="142"/>
      <c r="AF698" s="142"/>
      <c r="AG698" s="143"/>
      <c r="AH698" s="10" t="s">
        <v>127</v>
      </c>
    </row>
    <row r="699" spans="1:42" ht="2.25" customHeight="1" x14ac:dyDescent="0.25">
      <c r="A699" s="1"/>
      <c r="O699" s="9"/>
      <c r="P699" s="9"/>
    </row>
    <row r="700" spans="1:42" ht="15" customHeight="1" x14ac:dyDescent="0.25">
      <c r="A700" s="1"/>
      <c r="B700" s="120" t="s">
        <v>265</v>
      </c>
      <c r="C700" s="120"/>
      <c r="D700" s="120"/>
      <c r="E700" s="120"/>
      <c r="F700" s="120"/>
      <c r="G700" s="120"/>
      <c r="H700" s="120"/>
      <c r="I700" s="120"/>
      <c r="J700" s="120"/>
      <c r="K700" s="120"/>
      <c r="L700" s="120"/>
      <c r="M700" s="120"/>
      <c r="N700" s="120"/>
      <c r="O700" s="120"/>
      <c r="P700" s="120"/>
    </row>
    <row r="701" spans="1:42" ht="15" customHeight="1" x14ac:dyDescent="0.25">
      <c r="A701" s="1"/>
      <c r="B701" s="120"/>
      <c r="C701" s="120"/>
      <c r="D701" s="120"/>
      <c r="E701" s="120"/>
      <c r="F701" s="120"/>
      <c r="G701" s="120"/>
      <c r="H701" s="120"/>
      <c r="I701" s="120"/>
      <c r="J701" s="120"/>
      <c r="K701" s="120"/>
      <c r="L701" s="120"/>
      <c r="M701" s="120"/>
      <c r="N701" s="120"/>
      <c r="O701" s="120"/>
      <c r="P701" s="120"/>
      <c r="R701" s="141">
        <f>SUM(Z634,Z636,Z638,Z640)</f>
        <v>0</v>
      </c>
      <c r="S701" s="142"/>
      <c r="T701" s="142"/>
      <c r="U701" s="142"/>
      <c r="V701" s="142"/>
      <c r="W701" s="142"/>
      <c r="X701" s="142"/>
      <c r="Y701" s="143"/>
      <c r="Z701" s="96" t="s">
        <v>127</v>
      </c>
      <c r="AA701" s="96"/>
    </row>
    <row r="702" spans="1:42" ht="2.25" customHeight="1" x14ac:dyDescent="0.25">
      <c r="A702" s="1"/>
      <c r="O702" s="9"/>
      <c r="P702" s="9"/>
    </row>
    <row r="703" spans="1:42" ht="15" customHeight="1" x14ac:dyDescent="0.25">
      <c r="A703" s="1"/>
      <c r="B703" s="120" t="s">
        <v>266</v>
      </c>
      <c r="C703" s="120"/>
      <c r="D703" s="120"/>
      <c r="E703" s="120"/>
      <c r="F703" s="120"/>
      <c r="G703" s="120"/>
      <c r="H703" s="120"/>
      <c r="I703" s="120"/>
      <c r="J703" s="120"/>
      <c r="K703" s="120"/>
      <c r="L703" s="120"/>
      <c r="M703" s="120"/>
      <c r="N703" s="120"/>
      <c r="O703" s="120"/>
      <c r="P703" s="120"/>
    </row>
    <row r="704" spans="1:42" ht="15" customHeight="1" x14ac:dyDescent="0.25">
      <c r="A704" s="1"/>
      <c r="B704" s="120"/>
      <c r="C704" s="120"/>
      <c r="D704" s="120"/>
      <c r="E704" s="120"/>
      <c r="F704" s="120"/>
      <c r="G704" s="120"/>
      <c r="H704" s="120"/>
      <c r="I704" s="120"/>
      <c r="J704" s="120"/>
      <c r="K704" s="120"/>
      <c r="L704" s="120"/>
      <c r="M704" s="120"/>
      <c r="N704" s="120"/>
      <c r="O704" s="120"/>
      <c r="P704" s="120"/>
      <c r="R704" s="141">
        <f>B649</f>
        <v>0</v>
      </c>
      <c r="S704" s="142"/>
      <c r="T704" s="142"/>
      <c r="U704" s="142"/>
      <c r="V704" s="142"/>
      <c r="W704" s="142"/>
      <c r="X704" s="142"/>
      <c r="Y704" s="143"/>
      <c r="Z704" s="96" t="s">
        <v>127</v>
      </c>
      <c r="AA704" s="96"/>
    </row>
    <row r="705" spans="1:35" ht="2.25" customHeight="1" x14ac:dyDescent="0.25">
      <c r="A705" s="1"/>
      <c r="O705" s="9"/>
      <c r="P705" s="9"/>
    </row>
    <row r="706" spans="1:35" ht="15" customHeight="1" x14ac:dyDescent="0.25">
      <c r="A706" s="1"/>
      <c r="B706" s="147" t="s">
        <v>267</v>
      </c>
      <c r="C706" s="147"/>
      <c r="D706" s="147"/>
      <c r="E706" s="147"/>
      <c r="F706" s="147"/>
      <c r="G706" s="147"/>
      <c r="H706" s="147"/>
      <c r="I706" s="147"/>
      <c r="J706" s="147"/>
      <c r="K706" s="147"/>
      <c r="L706" s="147"/>
      <c r="M706" s="147"/>
      <c r="N706" s="147"/>
      <c r="O706" s="147"/>
      <c r="P706" s="147"/>
      <c r="Q706" s="54"/>
      <c r="R706" s="148">
        <f>IF(Z666&lt;&gt;0,Z666,0)</f>
        <v>0</v>
      </c>
      <c r="S706" s="149"/>
      <c r="T706" s="149"/>
      <c r="U706" s="149"/>
      <c r="V706" s="149"/>
      <c r="W706" s="149"/>
      <c r="X706" s="149"/>
      <c r="Y706" s="150"/>
      <c r="Z706" s="151" t="s">
        <v>127</v>
      </c>
      <c r="AA706" s="151"/>
      <c r="AB706" s="56"/>
      <c r="AC706" s="56"/>
      <c r="AD706" s="56"/>
      <c r="AE706" s="56"/>
      <c r="AF706" s="56"/>
      <c r="AG706" s="56"/>
      <c r="AH706" s="56"/>
      <c r="AI706" s="56"/>
    </row>
    <row r="707" spans="1:35" ht="2.25" customHeight="1" x14ac:dyDescent="0.25">
      <c r="A707" s="1"/>
      <c r="B707" s="54"/>
      <c r="C707" s="54"/>
      <c r="D707" s="54"/>
      <c r="E707" s="54"/>
      <c r="F707" s="54"/>
      <c r="G707" s="54"/>
      <c r="H707" s="54"/>
      <c r="I707" s="54"/>
      <c r="J707" s="54"/>
      <c r="K707" s="54"/>
      <c r="L707" s="54"/>
      <c r="M707" s="54"/>
      <c r="N707" s="54"/>
      <c r="O707" s="63"/>
      <c r="P707" s="63"/>
      <c r="Q707" s="54"/>
      <c r="R707" s="54"/>
      <c r="S707" s="54"/>
      <c r="T707" s="54"/>
      <c r="U707" s="54"/>
      <c r="V707" s="54"/>
      <c r="W707" s="54"/>
      <c r="X707" s="54"/>
      <c r="Y707" s="54"/>
      <c r="Z707" s="54"/>
      <c r="AA707" s="54"/>
      <c r="AB707" s="56"/>
      <c r="AC707" s="56"/>
      <c r="AD707" s="56"/>
      <c r="AE707" s="56"/>
      <c r="AF707" s="56"/>
      <c r="AG707" s="56"/>
      <c r="AH707" s="56"/>
      <c r="AI707" s="56"/>
    </row>
    <row r="708" spans="1:35" ht="15" customHeight="1" x14ac:dyDescent="0.25">
      <c r="A708" s="1"/>
      <c r="B708" s="147" t="s">
        <v>268</v>
      </c>
      <c r="C708" s="147"/>
      <c r="D708" s="147"/>
      <c r="E708" s="147"/>
      <c r="F708" s="147"/>
      <c r="G708" s="147"/>
      <c r="H708" s="147"/>
      <c r="I708" s="147"/>
      <c r="J708" s="147"/>
      <c r="K708" s="147"/>
      <c r="L708" s="147"/>
      <c r="M708" s="147"/>
      <c r="N708" s="147"/>
      <c r="O708" s="147"/>
      <c r="P708" s="147"/>
      <c r="Q708" s="54"/>
      <c r="R708" s="148">
        <f>IF(Z668&lt;&gt;0,Z668,0)</f>
        <v>0</v>
      </c>
      <c r="S708" s="149"/>
      <c r="T708" s="149"/>
      <c r="U708" s="149"/>
      <c r="V708" s="149"/>
      <c r="W708" s="149"/>
      <c r="X708" s="149"/>
      <c r="Y708" s="150"/>
      <c r="Z708" s="151" t="s">
        <v>127</v>
      </c>
      <c r="AA708" s="151"/>
      <c r="AB708" s="56"/>
      <c r="AC708" s="56"/>
      <c r="AD708" s="56"/>
      <c r="AE708" s="56"/>
      <c r="AF708" s="56"/>
      <c r="AG708" s="56"/>
      <c r="AH708" s="56"/>
      <c r="AI708" s="56"/>
    </row>
    <row r="709" spans="1:35" ht="2.25" customHeight="1" x14ac:dyDescent="0.25">
      <c r="A709" s="1"/>
      <c r="B709" s="56"/>
      <c r="C709" s="56"/>
      <c r="D709" s="56"/>
      <c r="E709" s="56"/>
      <c r="F709" s="56"/>
      <c r="G709" s="56"/>
      <c r="H709" s="56"/>
      <c r="I709" s="56"/>
      <c r="J709" s="56"/>
      <c r="K709" s="56"/>
      <c r="L709" s="56"/>
      <c r="M709" s="56"/>
      <c r="N709" s="56"/>
      <c r="O709" s="64"/>
      <c r="P709" s="64"/>
      <c r="Q709" s="56"/>
      <c r="R709" s="56"/>
      <c r="S709" s="56"/>
      <c r="T709" s="56"/>
      <c r="U709" s="56"/>
      <c r="V709" s="56"/>
      <c r="W709" s="56"/>
      <c r="X709" s="56"/>
      <c r="Y709" s="56"/>
      <c r="Z709" s="56"/>
      <c r="AA709" s="56"/>
      <c r="AB709" s="56"/>
      <c r="AC709" s="56"/>
      <c r="AD709" s="56"/>
      <c r="AE709" s="56"/>
      <c r="AF709" s="56"/>
      <c r="AG709" s="56"/>
      <c r="AH709" s="56"/>
      <c r="AI709" s="56"/>
    </row>
    <row r="710" spans="1:35" ht="15" customHeight="1" x14ac:dyDescent="0.25">
      <c r="A710" s="1"/>
      <c r="B710" s="152" t="s">
        <v>269</v>
      </c>
      <c r="C710" s="147"/>
      <c r="D710" s="147"/>
      <c r="E710" s="147"/>
      <c r="F710" s="147"/>
      <c r="G710" s="147"/>
      <c r="H710" s="147"/>
      <c r="I710" s="147"/>
      <c r="J710" s="147"/>
      <c r="K710" s="147"/>
      <c r="L710" s="147"/>
      <c r="M710" s="147"/>
      <c r="N710" s="147"/>
      <c r="O710" s="147"/>
      <c r="P710" s="147"/>
      <c r="Q710" s="56"/>
      <c r="R710" s="56"/>
      <c r="S710" s="56"/>
      <c r="T710" s="56"/>
      <c r="U710" s="56"/>
      <c r="V710" s="56"/>
      <c r="W710" s="56"/>
      <c r="X710" s="56"/>
      <c r="Y710" s="56"/>
      <c r="Z710" s="141">
        <f>IF(Z670&lt;&gt;0,Z670,0)</f>
        <v>0</v>
      </c>
      <c r="AA710" s="142"/>
      <c r="AB710" s="142"/>
      <c r="AC710" s="142"/>
      <c r="AD710" s="142"/>
      <c r="AE710" s="142"/>
      <c r="AF710" s="142"/>
      <c r="AG710" s="143"/>
      <c r="AH710" s="54" t="s">
        <v>127</v>
      </c>
      <c r="AI710" s="56"/>
    </row>
    <row r="711" spans="1:35" ht="2.25" customHeight="1" x14ac:dyDescent="0.25">
      <c r="A711" s="1"/>
      <c r="O711" s="9"/>
      <c r="P711" s="9"/>
    </row>
    <row r="712" spans="1:35" ht="15" customHeight="1" x14ac:dyDescent="0.25">
      <c r="A712" s="1"/>
      <c r="B712" s="120" t="s">
        <v>270</v>
      </c>
      <c r="C712" s="120"/>
      <c r="D712" s="120"/>
      <c r="E712" s="120"/>
      <c r="F712" s="120"/>
      <c r="G712" s="120"/>
      <c r="H712" s="120"/>
      <c r="I712" s="120"/>
      <c r="J712" s="120"/>
      <c r="K712" s="120"/>
      <c r="L712" s="120"/>
      <c r="M712" s="120"/>
      <c r="N712" s="120"/>
      <c r="O712" s="120"/>
      <c r="P712" s="120"/>
    </row>
    <row r="713" spans="1:35" ht="15" customHeight="1" x14ac:dyDescent="0.25">
      <c r="A713" s="1"/>
      <c r="B713" s="120"/>
      <c r="C713" s="120"/>
      <c r="D713" s="120"/>
      <c r="E713" s="120"/>
      <c r="F713" s="120"/>
      <c r="G713" s="120"/>
      <c r="H713" s="120"/>
      <c r="I713" s="120"/>
      <c r="J713" s="120"/>
      <c r="K713" s="120"/>
      <c r="L713" s="120"/>
      <c r="M713" s="120"/>
      <c r="N713" s="120"/>
      <c r="O713" s="120"/>
      <c r="P713" s="120"/>
      <c r="R713" s="141">
        <f>SUM(Z676,Z678,Z680,Z682)</f>
        <v>0</v>
      </c>
      <c r="S713" s="142"/>
      <c r="T713" s="142"/>
      <c r="U713" s="142"/>
      <c r="V713" s="142"/>
      <c r="W713" s="142"/>
      <c r="X713" s="142"/>
      <c r="Y713" s="143"/>
      <c r="Z713" s="96" t="s">
        <v>127</v>
      </c>
      <c r="AA713" s="96"/>
    </row>
    <row r="714" spans="1:35" ht="2.25" customHeight="1" x14ac:dyDescent="0.25">
      <c r="A714" s="1"/>
      <c r="O714" s="9"/>
    </row>
    <row r="715" spans="1:35" ht="15" customHeight="1" x14ac:dyDescent="0.25">
      <c r="A715" s="1"/>
      <c r="B715" s="120" t="s">
        <v>271</v>
      </c>
      <c r="C715" s="120"/>
      <c r="D715" s="120"/>
      <c r="E715" s="120"/>
      <c r="F715" s="120"/>
      <c r="G715" s="120"/>
      <c r="H715" s="120"/>
      <c r="I715" s="120"/>
      <c r="J715" s="120"/>
      <c r="K715" s="120"/>
      <c r="L715" s="120"/>
      <c r="M715" s="120"/>
      <c r="N715" s="120"/>
      <c r="O715" s="120"/>
      <c r="P715" s="120"/>
      <c r="Q715" s="12"/>
      <c r="R715" s="138"/>
      <c r="S715" s="139"/>
      <c r="T715" s="139"/>
      <c r="U715" s="139"/>
      <c r="V715" s="139"/>
      <c r="W715" s="139"/>
      <c r="X715" s="139"/>
      <c r="Y715" s="140"/>
      <c r="Z715" s="96" t="s">
        <v>127</v>
      </c>
      <c r="AA715" s="96"/>
    </row>
    <row r="716" spans="1:35" ht="2.25" customHeight="1" x14ac:dyDescent="0.25">
      <c r="A716" s="1"/>
      <c r="O716" s="9"/>
      <c r="P716" s="9"/>
      <c r="Q716" s="9"/>
    </row>
    <row r="717" spans="1:35" ht="15" customHeight="1" x14ac:dyDescent="0.25">
      <c r="A717" s="1"/>
      <c r="B717" s="120" t="s">
        <v>272</v>
      </c>
      <c r="C717" s="120"/>
      <c r="D717" s="120"/>
      <c r="E717" s="120"/>
      <c r="F717" s="120"/>
      <c r="G717" s="120"/>
      <c r="H717" s="120"/>
      <c r="I717" s="120"/>
      <c r="J717" s="120"/>
      <c r="K717" s="120"/>
      <c r="L717" s="120"/>
      <c r="M717" s="120"/>
      <c r="N717" s="120"/>
      <c r="O717" s="120"/>
      <c r="P717" s="120"/>
      <c r="Q717" s="12"/>
      <c r="R717" s="138"/>
      <c r="S717" s="139"/>
      <c r="T717" s="139"/>
      <c r="U717" s="139"/>
      <c r="V717" s="139"/>
      <c r="W717" s="139"/>
      <c r="X717" s="139"/>
      <c r="Y717" s="140"/>
      <c r="Z717" s="96" t="s">
        <v>127</v>
      </c>
      <c r="AA717" s="96"/>
    </row>
    <row r="718" spans="1:35" ht="2.25" customHeight="1" x14ac:dyDescent="0.25">
      <c r="A718" s="1"/>
      <c r="O718" s="9"/>
      <c r="P718" s="9"/>
      <c r="Q718" s="9"/>
    </row>
    <row r="719" spans="1:35" ht="15" customHeight="1" x14ac:dyDescent="0.25">
      <c r="A719" s="1"/>
      <c r="B719" s="120" t="s">
        <v>273</v>
      </c>
      <c r="C719" s="120"/>
      <c r="D719" s="120"/>
      <c r="E719" s="120"/>
      <c r="F719" s="120"/>
      <c r="G719" s="120"/>
      <c r="H719" s="120"/>
      <c r="I719" s="120"/>
      <c r="J719" s="120"/>
      <c r="K719" s="120"/>
      <c r="L719" s="120"/>
      <c r="M719" s="120"/>
      <c r="N719" s="120"/>
      <c r="O719" s="120"/>
      <c r="P719" s="120"/>
      <c r="Q719" s="12"/>
      <c r="R719" s="138"/>
      <c r="S719" s="139"/>
      <c r="T719" s="139"/>
      <c r="U719" s="139"/>
      <c r="V719" s="139"/>
      <c r="W719" s="139"/>
      <c r="X719" s="139"/>
      <c r="Y719" s="140"/>
      <c r="Z719" s="96" t="s">
        <v>127</v>
      </c>
      <c r="AA719" s="96"/>
    </row>
    <row r="720" spans="1:35" ht="2.25" customHeight="1" x14ac:dyDescent="0.25">
      <c r="A720" s="1"/>
      <c r="O720" s="9"/>
      <c r="P720" s="9"/>
      <c r="Q720" s="9"/>
    </row>
    <row r="721" spans="1:42" ht="15" customHeight="1" x14ac:dyDescent="0.25">
      <c r="A721" s="1"/>
      <c r="B721" s="120" t="s">
        <v>274</v>
      </c>
      <c r="C721" s="120"/>
      <c r="D721" s="120"/>
      <c r="E721" s="120"/>
      <c r="F721" s="120"/>
      <c r="G721" s="120"/>
      <c r="H721" s="120"/>
      <c r="I721" s="120"/>
      <c r="J721" s="120"/>
      <c r="K721" s="120"/>
      <c r="L721" s="120"/>
      <c r="M721" s="120"/>
      <c r="N721" s="120"/>
      <c r="O721" s="120"/>
      <c r="P721" s="120"/>
      <c r="Q721" s="12"/>
      <c r="R721" s="138"/>
      <c r="S721" s="139"/>
      <c r="T721" s="139"/>
      <c r="U721" s="139"/>
      <c r="V721" s="139"/>
      <c r="W721" s="139"/>
      <c r="X721" s="139"/>
      <c r="Y721" s="140"/>
      <c r="Z721" s="96" t="s">
        <v>127</v>
      </c>
      <c r="AA721" s="96"/>
    </row>
    <row r="722" spans="1:42" ht="2.25" customHeight="1" x14ac:dyDescent="0.25">
      <c r="A722" s="1"/>
      <c r="O722" s="9"/>
    </row>
    <row r="723" spans="1:42" ht="15" customHeight="1" x14ac:dyDescent="0.25">
      <c r="A723" s="1"/>
      <c r="B723" s="120" t="s">
        <v>193</v>
      </c>
      <c r="C723" s="120"/>
      <c r="D723" s="120"/>
      <c r="E723" s="120"/>
      <c r="F723" s="120"/>
      <c r="G723" s="120"/>
      <c r="H723" s="120"/>
      <c r="I723" s="120"/>
      <c r="J723" s="120"/>
      <c r="K723" s="120"/>
      <c r="L723" s="120"/>
      <c r="M723" s="120"/>
      <c r="N723" s="120"/>
      <c r="O723" s="120"/>
      <c r="P723" s="120"/>
      <c r="R723" s="141">
        <f>SUM(R692,R694,R696,R701,R704,R706,R708,R713,R715,R717,R719,R721)</f>
        <v>0</v>
      </c>
      <c r="S723" s="142"/>
      <c r="T723" s="142"/>
      <c r="U723" s="142"/>
      <c r="V723" s="142"/>
      <c r="W723" s="142"/>
      <c r="X723" s="142"/>
      <c r="Y723" s="143"/>
      <c r="Z723" s="96" t="s">
        <v>127</v>
      </c>
      <c r="AA723" s="96"/>
    </row>
    <row r="724" spans="1:42" ht="2.25" customHeight="1" x14ac:dyDescent="0.25">
      <c r="A724" s="1"/>
    </row>
    <row r="725" spans="1:42" ht="15" customHeight="1" x14ac:dyDescent="0.25">
      <c r="A725" s="104"/>
      <c r="B725" s="96"/>
      <c r="C725" s="96"/>
      <c r="D725" s="96"/>
      <c r="E725" s="96"/>
      <c r="F725" s="96"/>
      <c r="G725" s="96"/>
      <c r="H725" s="96"/>
      <c r="I725" s="96"/>
      <c r="J725" s="96"/>
      <c r="K725" s="96"/>
      <c r="L725" s="96"/>
      <c r="M725" s="96"/>
      <c r="N725" s="96"/>
      <c r="O725" s="96"/>
      <c r="P725" s="96"/>
      <c r="Q725" s="96"/>
      <c r="R725" s="96"/>
      <c r="S725" s="96"/>
      <c r="T725" s="96"/>
      <c r="U725" s="96"/>
      <c r="V725" s="96"/>
      <c r="W725" s="96"/>
      <c r="X725" s="96"/>
      <c r="Y725" s="96"/>
      <c r="Z725" s="96"/>
      <c r="AA725" s="96"/>
      <c r="AB725" s="96"/>
      <c r="AC725" s="96"/>
      <c r="AD725" s="96"/>
      <c r="AE725" s="96"/>
      <c r="AF725" s="96"/>
      <c r="AG725" s="96"/>
      <c r="AH725" s="96"/>
      <c r="AI725" s="96"/>
      <c r="AJ725" s="96"/>
      <c r="AK725" s="96"/>
      <c r="AL725" s="96"/>
      <c r="AM725" s="96"/>
      <c r="AN725" s="96"/>
      <c r="AO725" s="96"/>
      <c r="AP725" s="96"/>
    </row>
    <row r="726" spans="1:42" ht="15" customHeight="1" x14ac:dyDescent="0.25">
      <c r="A726" s="1"/>
      <c r="B726" s="144" t="s">
        <v>275</v>
      </c>
      <c r="C726" s="144"/>
      <c r="D726" s="144"/>
      <c r="E726" s="144"/>
      <c r="F726" s="144"/>
      <c r="G726" s="144"/>
      <c r="H726" s="144"/>
      <c r="I726" s="144"/>
      <c r="J726" s="144"/>
      <c r="K726" s="144"/>
      <c r="L726" s="144"/>
      <c r="M726" s="144"/>
      <c r="N726" s="144"/>
      <c r="O726" s="144"/>
      <c r="P726" s="144"/>
      <c r="Q726" s="144"/>
      <c r="R726" s="144"/>
      <c r="S726" s="144"/>
      <c r="T726" s="144"/>
      <c r="U726" s="144"/>
      <c r="V726" s="144"/>
      <c r="W726" s="144"/>
      <c r="X726" s="144"/>
      <c r="Y726" s="144"/>
      <c r="Z726" s="144"/>
      <c r="AA726" s="144"/>
      <c r="AB726" s="144"/>
      <c r="AC726" s="144"/>
      <c r="AD726" s="144"/>
      <c r="AE726" s="144"/>
      <c r="AF726" s="144"/>
      <c r="AG726" s="144"/>
      <c r="AH726" s="144"/>
      <c r="AI726" s="144"/>
      <c r="AJ726" s="144"/>
      <c r="AK726" s="144"/>
      <c r="AL726" s="144"/>
      <c r="AM726" s="144"/>
      <c r="AN726" s="144"/>
      <c r="AO726" s="144"/>
      <c r="AP726" s="145"/>
    </row>
    <row r="727" spans="1:42" ht="15" customHeight="1" x14ac:dyDescent="0.25">
      <c r="A727" s="1"/>
    </row>
    <row r="728" spans="1:42" ht="15" customHeight="1" x14ac:dyDescent="0.25">
      <c r="A728" s="1">
        <v>62</v>
      </c>
      <c r="B728" s="146" t="s">
        <v>276</v>
      </c>
      <c r="C728" s="146"/>
      <c r="D728" s="146"/>
      <c r="E728" s="146"/>
      <c r="F728" s="146"/>
      <c r="G728" s="146"/>
      <c r="H728" s="146"/>
      <c r="I728" s="146"/>
      <c r="J728" s="146"/>
      <c r="K728" s="146"/>
      <c r="L728" s="146"/>
      <c r="M728" s="146"/>
      <c r="N728" s="146"/>
      <c r="O728" s="146"/>
      <c r="P728" s="146"/>
      <c r="Q728" s="146"/>
      <c r="R728" s="146"/>
      <c r="S728" s="146"/>
      <c r="T728" s="146"/>
      <c r="U728" s="146"/>
      <c r="V728" s="146"/>
      <c r="W728" s="146"/>
      <c r="X728" s="146"/>
      <c r="Y728" s="146"/>
      <c r="Z728" s="146"/>
      <c r="AA728" s="146"/>
      <c r="AB728" s="146"/>
      <c r="AC728" s="146"/>
      <c r="AD728" s="146"/>
      <c r="AE728" s="146"/>
      <c r="AF728" s="146"/>
      <c r="AG728" s="146"/>
      <c r="AH728" s="146"/>
      <c r="AI728" s="146"/>
      <c r="AJ728" s="146"/>
      <c r="AK728" s="146"/>
      <c r="AL728" s="146"/>
      <c r="AM728" s="146"/>
      <c r="AN728" s="146"/>
      <c r="AO728" s="146"/>
      <c r="AP728" s="146"/>
    </row>
    <row r="729" spans="1:42" ht="15" customHeight="1" x14ac:dyDescent="0.25">
      <c r="A729" s="1"/>
      <c r="B729" s="146"/>
      <c r="C729" s="146"/>
      <c r="D729" s="146"/>
      <c r="E729" s="146"/>
      <c r="F729" s="146"/>
      <c r="G729" s="146"/>
      <c r="H729" s="146"/>
      <c r="I729" s="146"/>
      <c r="J729" s="146"/>
      <c r="K729" s="146"/>
      <c r="L729" s="146"/>
      <c r="M729" s="146"/>
      <c r="N729" s="146"/>
      <c r="O729" s="146"/>
      <c r="P729" s="146"/>
      <c r="Q729" s="146"/>
      <c r="R729" s="146"/>
      <c r="S729" s="146"/>
      <c r="T729" s="146"/>
      <c r="U729" s="146"/>
      <c r="V729" s="146"/>
      <c r="W729" s="146"/>
      <c r="X729" s="146"/>
      <c r="Y729" s="146"/>
      <c r="Z729" s="146"/>
      <c r="AA729" s="146"/>
      <c r="AB729" s="146"/>
      <c r="AC729" s="146"/>
      <c r="AD729" s="146"/>
      <c r="AE729" s="146"/>
      <c r="AF729" s="146"/>
      <c r="AG729" s="146"/>
      <c r="AH729" s="146"/>
      <c r="AI729" s="146"/>
      <c r="AJ729" s="146"/>
      <c r="AK729" s="146"/>
      <c r="AL729" s="146"/>
      <c r="AM729" s="146"/>
      <c r="AN729" s="146"/>
      <c r="AO729" s="146"/>
      <c r="AP729" s="146"/>
    </row>
    <row r="730" spans="1:42" ht="2.25" customHeight="1" x14ac:dyDescent="0.25">
      <c r="A730" s="1"/>
    </row>
    <row r="731" spans="1:42" ht="15" customHeight="1" x14ac:dyDescent="0.25">
      <c r="A731" s="1"/>
      <c r="P731" s="102" t="s">
        <v>277</v>
      </c>
      <c r="Q731" s="102"/>
      <c r="R731" s="102"/>
      <c r="S731" s="102"/>
      <c r="T731" s="102"/>
      <c r="U731" s="102"/>
      <c r="W731" s="102" t="s">
        <v>278</v>
      </c>
      <c r="X731" s="102"/>
      <c r="Y731" s="102"/>
      <c r="Z731" s="102"/>
      <c r="AA731" s="102"/>
      <c r="AB731" s="102"/>
      <c r="AD731" s="102" t="s">
        <v>279</v>
      </c>
      <c r="AE731" s="102"/>
      <c r="AF731" s="102"/>
      <c r="AG731" s="102"/>
      <c r="AH731" s="102"/>
      <c r="AI731" s="102"/>
      <c r="AK731" s="102" t="s">
        <v>280</v>
      </c>
      <c r="AL731" s="102"/>
      <c r="AM731" s="102"/>
      <c r="AN731" s="102"/>
      <c r="AO731" s="102"/>
      <c r="AP731" s="102"/>
    </row>
    <row r="732" spans="1:42" ht="15" customHeight="1" x14ac:dyDescent="0.25">
      <c r="A732" s="1"/>
      <c r="P732" s="102"/>
      <c r="Q732" s="102"/>
      <c r="R732" s="102"/>
      <c r="S732" s="102"/>
      <c r="T732" s="102"/>
      <c r="U732" s="102"/>
      <c r="W732" s="102"/>
      <c r="X732" s="102"/>
      <c r="Y732" s="102"/>
      <c r="Z732" s="102"/>
      <c r="AA732" s="102"/>
      <c r="AB732" s="102"/>
      <c r="AD732" s="102"/>
      <c r="AE732" s="102"/>
      <c r="AF732" s="102"/>
      <c r="AG732" s="102"/>
      <c r="AH732" s="102"/>
      <c r="AI732" s="102"/>
      <c r="AK732" s="102"/>
      <c r="AL732" s="102"/>
      <c r="AM732" s="102"/>
      <c r="AN732" s="102"/>
      <c r="AO732" s="102"/>
      <c r="AP732" s="102"/>
    </row>
    <row r="733" spans="1:42" ht="15" customHeight="1" x14ac:dyDescent="0.25">
      <c r="A733" s="1"/>
      <c r="P733" s="102"/>
      <c r="Q733" s="102"/>
      <c r="R733" s="102"/>
      <c r="S733" s="102"/>
      <c r="T733" s="102"/>
      <c r="U733" s="102"/>
      <c r="W733" s="102"/>
      <c r="X733" s="102"/>
      <c r="Y733" s="102"/>
      <c r="Z733" s="102"/>
      <c r="AA733" s="102"/>
      <c r="AB733" s="102"/>
      <c r="AD733" s="102"/>
      <c r="AE733" s="102"/>
      <c r="AF733" s="102"/>
      <c r="AG733" s="102"/>
      <c r="AH733" s="102"/>
      <c r="AI733" s="102"/>
      <c r="AK733" s="102"/>
      <c r="AL733" s="102"/>
      <c r="AM733" s="102"/>
      <c r="AN733" s="102"/>
      <c r="AO733" s="102"/>
      <c r="AP733" s="102"/>
    </row>
    <row r="734" spans="1:42" ht="15" customHeight="1" x14ac:dyDescent="0.25">
      <c r="A734" s="1"/>
      <c r="P734" s="102"/>
      <c r="Q734" s="102"/>
      <c r="R734" s="102"/>
      <c r="S734" s="102"/>
      <c r="T734" s="102"/>
      <c r="U734" s="102"/>
      <c r="W734" s="102"/>
      <c r="X734" s="102"/>
      <c r="Y734" s="102"/>
      <c r="Z734" s="102"/>
      <c r="AA734" s="102"/>
      <c r="AB734" s="102"/>
      <c r="AD734" s="102"/>
      <c r="AE734" s="102"/>
      <c r="AF734" s="102"/>
      <c r="AG734" s="102"/>
      <c r="AH734" s="102"/>
      <c r="AI734" s="102"/>
      <c r="AK734" s="102"/>
      <c r="AL734" s="102"/>
      <c r="AM734" s="102"/>
      <c r="AN734" s="102"/>
      <c r="AO734" s="102"/>
      <c r="AP734" s="102"/>
    </row>
    <row r="735" spans="1:42" ht="15" customHeight="1" x14ac:dyDescent="0.25">
      <c r="A735" s="1"/>
      <c r="P735" s="102"/>
      <c r="Q735" s="102"/>
      <c r="R735" s="102"/>
      <c r="S735" s="102"/>
      <c r="T735" s="102"/>
      <c r="U735" s="102"/>
      <c r="W735" s="102"/>
      <c r="X735" s="102"/>
      <c r="Y735" s="102"/>
      <c r="Z735" s="102"/>
      <c r="AA735" s="102"/>
      <c r="AB735" s="102"/>
      <c r="AD735" s="102"/>
      <c r="AE735" s="102"/>
      <c r="AF735" s="102"/>
      <c r="AG735" s="102"/>
      <c r="AH735" s="102"/>
      <c r="AI735" s="102"/>
      <c r="AK735" s="102"/>
      <c r="AL735" s="102"/>
      <c r="AM735" s="102"/>
      <c r="AN735" s="102"/>
      <c r="AO735" s="102"/>
      <c r="AP735" s="102"/>
    </row>
    <row r="736" spans="1:42" ht="2.25" customHeight="1" x14ac:dyDescent="0.25">
      <c r="A736" s="1"/>
    </row>
    <row r="737" spans="1:42" ht="15" customHeight="1" x14ac:dyDescent="0.25">
      <c r="A737" s="1"/>
      <c r="B737" s="120" t="s">
        <v>248</v>
      </c>
      <c r="C737" s="106"/>
      <c r="D737" s="106"/>
      <c r="E737" s="106"/>
      <c r="F737" s="106"/>
      <c r="G737" s="106"/>
      <c r="H737" s="106"/>
      <c r="I737" s="106"/>
      <c r="J737" s="106"/>
      <c r="K737" s="106"/>
      <c r="L737" s="106"/>
      <c r="M737" s="106"/>
      <c r="N737" s="106"/>
      <c r="P737" s="93">
        <f>AK553</f>
        <v>0</v>
      </c>
      <c r="Q737" s="94"/>
      <c r="R737" s="94"/>
      <c r="S737" s="95"/>
      <c r="T737" s="96" t="s">
        <v>165</v>
      </c>
      <c r="U737" s="96"/>
      <c r="W737" s="93">
        <f>Q624</f>
        <v>0</v>
      </c>
      <c r="X737" s="94"/>
      <c r="Y737" s="94"/>
      <c r="Z737" s="95"/>
      <c r="AA737" s="96" t="s">
        <v>165</v>
      </c>
      <c r="AB737" s="96"/>
      <c r="AD737" s="93">
        <f>SUM(P737,W737)</f>
        <v>0</v>
      </c>
      <c r="AE737" s="94"/>
      <c r="AF737" s="94"/>
      <c r="AG737" s="95"/>
      <c r="AH737" s="96" t="s">
        <v>165</v>
      </c>
      <c r="AI737" s="96"/>
      <c r="AK737" s="93">
        <f>Q486</f>
        <v>0</v>
      </c>
      <c r="AL737" s="94"/>
      <c r="AM737" s="94"/>
      <c r="AN737" s="95"/>
      <c r="AO737" s="96" t="s">
        <v>165</v>
      </c>
      <c r="AP737" s="96"/>
    </row>
    <row r="738" spans="1:42" ht="2.25" customHeight="1" x14ac:dyDescent="0.25">
      <c r="A738" s="1"/>
      <c r="N738" s="9"/>
    </row>
    <row r="739" spans="1:42" ht="15" customHeight="1" x14ac:dyDescent="0.25">
      <c r="A739" s="1"/>
      <c r="B739" s="120" t="s">
        <v>249</v>
      </c>
      <c r="C739" s="106"/>
      <c r="D739" s="106"/>
      <c r="E739" s="106"/>
      <c r="F739" s="106"/>
      <c r="G739" s="106"/>
      <c r="H739" s="106"/>
      <c r="I739" s="106"/>
      <c r="J739" s="106"/>
      <c r="K739" s="106"/>
      <c r="L739" s="106"/>
      <c r="M739" s="106"/>
      <c r="N739" s="106"/>
      <c r="P739" s="93">
        <f>AK580</f>
        <v>0</v>
      </c>
      <c r="Q739" s="94"/>
      <c r="R739" s="94"/>
      <c r="S739" s="95"/>
      <c r="T739" s="96" t="s">
        <v>165</v>
      </c>
      <c r="U739" s="96"/>
      <c r="W739" s="93">
        <f>Q626</f>
        <v>0</v>
      </c>
      <c r="X739" s="94"/>
      <c r="Y739" s="94"/>
      <c r="Z739" s="95"/>
      <c r="AA739" s="96" t="s">
        <v>165</v>
      </c>
      <c r="AB739" s="96"/>
      <c r="AD739" s="93">
        <f>SUM(P739,W739)</f>
        <v>0</v>
      </c>
      <c r="AE739" s="94"/>
      <c r="AF739" s="94"/>
      <c r="AG739" s="95"/>
      <c r="AH739" s="96" t="s">
        <v>165</v>
      </c>
      <c r="AI739" s="96"/>
      <c r="AK739" s="93">
        <f>B490</f>
        <v>0</v>
      </c>
      <c r="AL739" s="94"/>
      <c r="AM739" s="94"/>
      <c r="AN739" s="95"/>
      <c r="AO739" s="96" t="s">
        <v>165</v>
      </c>
      <c r="AP739" s="96"/>
    </row>
    <row r="740" spans="1:42" ht="2.25" customHeight="1" x14ac:dyDescent="0.25">
      <c r="A740" s="1"/>
      <c r="N740" s="9"/>
    </row>
    <row r="741" spans="1:42" ht="15" customHeight="1" x14ac:dyDescent="0.25">
      <c r="A741" s="1"/>
      <c r="B741" s="120" t="s">
        <v>250</v>
      </c>
      <c r="C741" s="106"/>
      <c r="D741" s="106"/>
      <c r="E741" s="106"/>
      <c r="F741" s="106"/>
      <c r="G741" s="106"/>
      <c r="H741" s="106"/>
      <c r="I741" s="106"/>
      <c r="J741" s="106"/>
      <c r="K741" s="106"/>
      <c r="L741" s="106"/>
      <c r="M741" s="106"/>
      <c r="N741" s="106"/>
      <c r="P741" s="93">
        <f>SUM(Q584,Q586,Q588,Q590,Q592,Q594,Q596,Q598)</f>
        <v>0</v>
      </c>
      <c r="Q741" s="94"/>
      <c r="R741" s="94"/>
      <c r="S741" s="95"/>
      <c r="T741" s="96" t="s">
        <v>165</v>
      </c>
      <c r="U741" s="96"/>
      <c r="W741" s="93">
        <f>Q628</f>
        <v>0</v>
      </c>
      <c r="X741" s="94"/>
      <c r="Y741" s="94"/>
      <c r="Z741" s="95"/>
      <c r="AA741" s="96" t="s">
        <v>165</v>
      </c>
      <c r="AB741" s="96"/>
      <c r="AD741" s="93">
        <f>SUM(P741,W741)</f>
        <v>0</v>
      </c>
      <c r="AE741" s="94"/>
      <c r="AF741" s="94"/>
      <c r="AG741" s="95"/>
      <c r="AH741" s="96" t="s">
        <v>165</v>
      </c>
      <c r="AI741" s="96"/>
      <c r="AK741" s="119"/>
      <c r="AL741" s="119"/>
      <c r="AM741" s="119"/>
      <c r="AN741" s="119"/>
      <c r="AO741" s="119"/>
      <c r="AP741" s="119"/>
    </row>
    <row r="742" spans="1:42" ht="2.25" customHeight="1" x14ac:dyDescent="0.25">
      <c r="A742" s="1"/>
      <c r="N742" s="9"/>
      <c r="AD742" s="82"/>
      <c r="AE742" s="82"/>
      <c r="AF742" s="82"/>
      <c r="AG742" s="82"/>
    </row>
    <row r="743" spans="1:42" ht="15" customHeight="1" x14ac:dyDescent="0.25">
      <c r="A743" s="1"/>
      <c r="B743" s="120" t="s">
        <v>210</v>
      </c>
      <c r="C743" s="106"/>
      <c r="D743" s="106"/>
      <c r="E743" s="106"/>
      <c r="F743" s="106"/>
      <c r="G743" s="106"/>
      <c r="H743" s="106"/>
      <c r="I743" s="106"/>
      <c r="J743" s="106"/>
      <c r="K743" s="106"/>
      <c r="L743" s="106"/>
      <c r="M743" s="106"/>
      <c r="N743" s="106"/>
      <c r="P743" s="93">
        <f>Q602</f>
        <v>0</v>
      </c>
      <c r="Q743" s="94"/>
      <c r="R743" s="94"/>
      <c r="S743" s="95"/>
      <c r="T743" s="96" t="s">
        <v>165</v>
      </c>
      <c r="U743" s="96"/>
      <c r="W743" s="93">
        <f>Q634</f>
        <v>0</v>
      </c>
      <c r="X743" s="94"/>
      <c r="Y743" s="94"/>
      <c r="Z743" s="95"/>
      <c r="AA743" s="96" t="s">
        <v>165</v>
      </c>
      <c r="AB743" s="96"/>
      <c r="AD743" s="93">
        <f>SUM(P743,W743)</f>
        <v>0</v>
      </c>
      <c r="AE743" s="94"/>
      <c r="AF743" s="94"/>
      <c r="AG743" s="95"/>
      <c r="AH743" s="96" t="s">
        <v>165</v>
      </c>
      <c r="AI743" s="96"/>
      <c r="AK743" s="93">
        <f>Q496</f>
        <v>0</v>
      </c>
      <c r="AL743" s="94"/>
      <c r="AM743" s="94"/>
      <c r="AN743" s="95"/>
      <c r="AO743" s="96" t="s">
        <v>165</v>
      </c>
      <c r="AP743" s="96"/>
    </row>
    <row r="744" spans="1:42" ht="2.25" customHeight="1" x14ac:dyDescent="0.25">
      <c r="A744" s="1"/>
      <c r="N744" s="9"/>
      <c r="AD744" s="82"/>
      <c r="AE744" s="82"/>
      <c r="AF744" s="82"/>
      <c r="AG744" s="82"/>
    </row>
    <row r="745" spans="1:42" ht="15" customHeight="1" x14ac:dyDescent="0.25">
      <c r="A745" s="1"/>
      <c r="B745" s="120" t="s">
        <v>209</v>
      </c>
      <c r="C745" s="106"/>
      <c r="D745" s="106"/>
      <c r="E745" s="106"/>
      <c r="F745" s="106"/>
      <c r="G745" s="106"/>
      <c r="H745" s="106"/>
      <c r="I745" s="106"/>
      <c r="J745" s="106"/>
      <c r="K745" s="106"/>
      <c r="L745" s="106"/>
      <c r="M745" s="106"/>
      <c r="N745" s="106"/>
      <c r="P745" s="93">
        <f>Q606</f>
        <v>0</v>
      </c>
      <c r="Q745" s="94"/>
      <c r="R745" s="94"/>
      <c r="S745" s="95"/>
      <c r="T745" s="96" t="s">
        <v>165</v>
      </c>
      <c r="U745" s="96"/>
      <c r="W745" s="93">
        <f>Q636+Q634</f>
        <v>0</v>
      </c>
      <c r="X745" s="94"/>
      <c r="Y745" s="94"/>
      <c r="Z745" s="95"/>
      <c r="AA745" s="96" t="s">
        <v>165</v>
      </c>
      <c r="AB745" s="96"/>
      <c r="AD745" s="93">
        <f>SUM(P745,W745)</f>
        <v>0</v>
      </c>
      <c r="AE745" s="94"/>
      <c r="AF745" s="94"/>
      <c r="AG745" s="95"/>
      <c r="AH745" s="96" t="s">
        <v>165</v>
      </c>
      <c r="AI745" s="96"/>
      <c r="AK745" s="93">
        <f>Q494</f>
        <v>0</v>
      </c>
      <c r="AL745" s="94"/>
      <c r="AM745" s="94"/>
      <c r="AN745" s="95"/>
      <c r="AO745" s="96" t="s">
        <v>165</v>
      </c>
      <c r="AP745" s="96"/>
    </row>
    <row r="746" spans="1:42" ht="2.25" customHeight="1" x14ac:dyDescent="0.25">
      <c r="A746" s="1"/>
      <c r="N746" s="9"/>
      <c r="AD746" s="82"/>
      <c r="AE746" s="82"/>
      <c r="AF746" s="82"/>
      <c r="AG746" s="82"/>
    </row>
    <row r="747" spans="1:42" ht="15" customHeight="1" x14ac:dyDescent="0.25">
      <c r="A747" s="1"/>
      <c r="B747" s="120" t="s">
        <v>211</v>
      </c>
      <c r="C747" s="106"/>
      <c r="D747" s="106"/>
      <c r="E747" s="106"/>
      <c r="F747" s="106"/>
      <c r="G747" s="106"/>
      <c r="H747" s="106"/>
      <c r="I747" s="106"/>
      <c r="J747" s="106"/>
      <c r="K747" s="106"/>
      <c r="L747" s="106"/>
      <c r="M747" s="106"/>
      <c r="N747" s="106"/>
      <c r="P747" s="93">
        <f>Q604</f>
        <v>0</v>
      </c>
      <c r="Q747" s="94"/>
      <c r="R747" s="94"/>
      <c r="S747" s="95"/>
      <c r="T747" s="96" t="s">
        <v>165</v>
      </c>
      <c r="U747" s="96"/>
      <c r="W747" s="93">
        <f>Q638</f>
        <v>0</v>
      </c>
      <c r="X747" s="94"/>
      <c r="Y747" s="94"/>
      <c r="Z747" s="95"/>
      <c r="AA747" s="96" t="s">
        <v>165</v>
      </c>
      <c r="AB747" s="96"/>
      <c r="AD747" s="93">
        <f>SUM(P747,W747)</f>
        <v>0</v>
      </c>
      <c r="AE747" s="94"/>
      <c r="AF747" s="94"/>
      <c r="AG747" s="95"/>
      <c r="AH747" s="96" t="s">
        <v>165</v>
      </c>
      <c r="AI747" s="96"/>
      <c r="AK747" s="93">
        <f>Q498</f>
        <v>0</v>
      </c>
      <c r="AL747" s="94"/>
      <c r="AM747" s="94"/>
      <c r="AN747" s="95"/>
      <c r="AO747" s="96" t="s">
        <v>165</v>
      </c>
      <c r="AP747" s="96"/>
    </row>
    <row r="748" spans="1:42" ht="2.25" customHeight="1" x14ac:dyDescent="0.25">
      <c r="A748" s="1"/>
      <c r="N748" s="9"/>
    </row>
    <row r="749" spans="1:42" ht="15" customHeight="1" x14ac:dyDescent="0.25">
      <c r="A749" s="1"/>
      <c r="B749" s="120" t="s">
        <v>212</v>
      </c>
      <c r="C749" s="106"/>
      <c r="D749" s="106"/>
      <c r="E749" s="106"/>
      <c r="F749" s="106"/>
      <c r="G749" s="106"/>
      <c r="H749" s="106"/>
      <c r="I749" s="106"/>
      <c r="J749" s="106"/>
      <c r="K749" s="106"/>
      <c r="L749" s="106"/>
      <c r="M749" s="106"/>
      <c r="N749" s="106"/>
      <c r="P749" s="93">
        <f>Q608</f>
        <v>0</v>
      </c>
      <c r="Q749" s="94"/>
      <c r="R749" s="94"/>
      <c r="S749" s="95"/>
      <c r="T749" s="96" t="s">
        <v>165</v>
      </c>
      <c r="U749" s="96"/>
      <c r="W749" s="93">
        <f>Q640</f>
        <v>0</v>
      </c>
      <c r="X749" s="94"/>
      <c r="Y749" s="94"/>
      <c r="Z749" s="95"/>
      <c r="AA749" s="96" t="s">
        <v>165</v>
      </c>
      <c r="AB749" s="96"/>
      <c r="AD749" s="93">
        <f>SUM(P749,W749)</f>
        <v>0</v>
      </c>
      <c r="AE749" s="94"/>
      <c r="AF749" s="94"/>
      <c r="AG749" s="95"/>
      <c r="AH749" s="96" t="s">
        <v>165</v>
      </c>
      <c r="AI749" s="96"/>
      <c r="AK749" s="93">
        <f>Q500</f>
        <v>0</v>
      </c>
      <c r="AL749" s="94"/>
      <c r="AM749" s="94"/>
      <c r="AN749" s="95"/>
      <c r="AO749" s="96" t="s">
        <v>165</v>
      </c>
      <c r="AP749" s="96"/>
    </row>
    <row r="750" spans="1:42" ht="15" customHeight="1" x14ac:dyDescent="0.25">
      <c r="A750" s="104"/>
      <c r="B750" s="96"/>
      <c r="C750" s="96"/>
      <c r="D750" s="96"/>
      <c r="E750" s="96"/>
      <c r="F750" s="96"/>
      <c r="G750" s="96"/>
      <c r="H750" s="96"/>
      <c r="I750" s="96"/>
      <c r="J750" s="96"/>
      <c r="K750" s="96"/>
      <c r="L750" s="96"/>
      <c r="M750" s="96"/>
      <c r="N750" s="96"/>
      <c r="O750" s="96"/>
      <c r="P750" s="96"/>
      <c r="Q750" s="96"/>
      <c r="R750" s="96"/>
      <c r="S750" s="96"/>
      <c r="T750" s="96"/>
      <c r="U750" s="96"/>
      <c r="V750" s="96"/>
      <c r="W750" s="96"/>
      <c r="X750" s="96"/>
      <c r="Y750" s="96"/>
      <c r="Z750" s="96"/>
      <c r="AA750" s="96"/>
      <c r="AB750" s="96"/>
      <c r="AC750" s="96"/>
      <c r="AD750" s="96"/>
      <c r="AE750" s="96"/>
      <c r="AF750" s="96"/>
      <c r="AG750" s="96"/>
      <c r="AH750" s="96"/>
      <c r="AI750" s="96"/>
      <c r="AJ750" s="96"/>
      <c r="AK750" s="96"/>
      <c r="AL750" s="96"/>
      <c r="AM750" s="96"/>
      <c r="AN750" s="96"/>
      <c r="AO750" s="96"/>
      <c r="AP750" s="96"/>
    </row>
    <row r="751" spans="1:42" ht="15" customHeight="1" x14ac:dyDescent="0.25">
      <c r="A751" s="1"/>
      <c r="B751" s="97" t="s">
        <v>281</v>
      </c>
      <c r="C751" s="97"/>
      <c r="D751" s="97"/>
      <c r="E751" s="97"/>
      <c r="F751" s="97"/>
      <c r="G751" s="97"/>
      <c r="H751" s="97"/>
      <c r="I751" s="97"/>
      <c r="J751" s="97"/>
      <c r="K751" s="97"/>
      <c r="L751" s="97"/>
      <c r="M751" s="97"/>
      <c r="N751" s="97"/>
      <c r="O751" s="97"/>
      <c r="P751" s="97"/>
      <c r="Q751" s="97"/>
      <c r="R751" s="97"/>
      <c r="S751" s="97"/>
      <c r="T751" s="97"/>
      <c r="U751" s="97"/>
      <c r="V751" s="97"/>
      <c r="W751" s="97"/>
      <c r="X751" s="97"/>
      <c r="Y751" s="97"/>
      <c r="Z751" s="97"/>
      <c r="AA751" s="97"/>
      <c r="AB751" s="97"/>
      <c r="AC751" s="97"/>
      <c r="AD751" s="97"/>
      <c r="AE751" s="97"/>
      <c r="AF751" s="97"/>
      <c r="AG751" s="97"/>
      <c r="AH751" s="97"/>
      <c r="AI751" s="97"/>
      <c r="AJ751" s="97"/>
      <c r="AK751" s="97"/>
      <c r="AL751" s="97"/>
      <c r="AM751" s="97"/>
      <c r="AN751" s="97"/>
      <c r="AO751" s="97"/>
      <c r="AP751" s="98"/>
    </row>
    <row r="752" spans="1:42" ht="15" customHeight="1" x14ac:dyDescent="0.25">
      <c r="A752" s="1"/>
    </row>
    <row r="753" spans="1:56" ht="15" customHeight="1" x14ac:dyDescent="0.25">
      <c r="A753" s="1">
        <v>63</v>
      </c>
      <c r="B753" s="134" t="s">
        <v>282</v>
      </c>
      <c r="C753" s="134"/>
      <c r="D753" s="134"/>
      <c r="E753" s="134"/>
      <c r="F753" s="134"/>
      <c r="G753" s="134"/>
      <c r="H753" s="134"/>
      <c r="I753" s="134"/>
      <c r="J753" s="134"/>
      <c r="K753" s="134"/>
      <c r="L753" s="134"/>
      <c r="M753" s="134"/>
      <c r="N753" s="134"/>
      <c r="O753" s="134"/>
      <c r="P753" s="134"/>
      <c r="Q753" s="134"/>
      <c r="R753" s="134"/>
      <c r="S753" s="134"/>
      <c r="T753" s="134"/>
      <c r="U753" s="134"/>
      <c r="V753" s="134"/>
      <c r="W753" s="134"/>
      <c r="X753" s="134"/>
      <c r="Y753" s="134"/>
      <c r="Z753" s="134"/>
      <c r="AA753" s="134"/>
      <c r="AB753" s="134"/>
      <c r="AC753" s="134"/>
      <c r="AD753" s="134"/>
      <c r="AE753" s="134"/>
      <c r="AF753" s="134"/>
      <c r="AG753" s="134"/>
      <c r="AH753" s="134"/>
      <c r="AI753" s="134"/>
      <c r="AJ753" s="134"/>
      <c r="AK753" s="134"/>
      <c r="AL753" s="134"/>
      <c r="AM753" s="134"/>
      <c r="AN753" s="134"/>
      <c r="AO753" s="134"/>
      <c r="AP753" s="134"/>
    </row>
    <row r="754" spans="1:56" ht="15" customHeight="1" x14ac:dyDescent="0.25">
      <c r="A754" s="1"/>
      <c r="B754" s="134"/>
      <c r="C754" s="134"/>
      <c r="D754" s="134"/>
      <c r="E754" s="134"/>
      <c r="F754" s="134"/>
      <c r="G754" s="134"/>
      <c r="H754" s="134"/>
      <c r="I754" s="134"/>
      <c r="J754" s="134"/>
      <c r="K754" s="134"/>
      <c r="L754" s="134"/>
      <c r="M754" s="134"/>
      <c r="N754" s="134"/>
      <c r="O754" s="134"/>
      <c r="P754" s="134"/>
      <c r="Q754" s="134"/>
      <c r="R754" s="134"/>
      <c r="S754" s="134"/>
      <c r="T754" s="134"/>
      <c r="U754" s="134"/>
      <c r="V754" s="134"/>
      <c r="W754" s="134"/>
      <c r="X754" s="134"/>
      <c r="Y754" s="134"/>
      <c r="Z754" s="134"/>
      <c r="AA754" s="134"/>
      <c r="AB754" s="134"/>
      <c r="AC754" s="134"/>
      <c r="AD754" s="134"/>
      <c r="AE754" s="134"/>
      <c r="AF754" s="134"/>
      <c r="AG754" s="134"/>
      <c r="AH754" s="134"/>
      <c r="AI754" s="134"/>
      <c r="AJ754" s="134"/>
      <c r="AK754" s="134"/>
      <c r="AL754" s="134"/>
      <c r="AM754" s="134"/>
      <c r="AN754" s="134"/>
      <c r="AO754" s="134"/>
      <c r="AP754" s="134"/>
    </row>
    <row r="755" spans="1:56" ht="2.25" customHeight="1" x14ac:dyDescent="0.25">
      <c r="A755" s="1"/>
    </row>
    <row r="756" spans="1:56" ht="15" customHeight="1" x14ac:dyDescent="0.25">
      <c r="A756" s="1">
        <v>64</v>
      </c>
      <c r="B756" s="105" t="s">
        <v>283</v>
      </c>
      <c r="C756" s="106"/>
      <c r="D756" s="106"/>
      <c r="E756" s="106"/>
      <c r="F756" s="106"/>
      <c r="G756" s="106"/>
      <c r="H756" s="106"/>
      <c r="I756" s="106"/>
      <c r="J756" s="106"/>
      <c r="K756" s="106"/>
      <c r="L756" s="106"/>
      <c r="M756" s="106"/>
      <c r="N756" s="106"/>
      <c r="O756" s="106"/>
      <c r="P756" s="106"/>
      <c r="Q756" s="106"/>
      <c r="R756" s="106"/>
      <c r="S756" s="106"/>
      <c r="T756" s="106"/>
      <c r="U756" s="106"/>
      <c r="V756" s="106"/>
      <c r="W756" s="106"/>
      <c r="X756" s="106"/>
      <c r="Y756" s="106"/>
      <c r="Z756" s="106"/>
      <c r="AA756" s="106"/>
      <c r="AB756" s="106"/>
      <c r="AC756" s="106"/>
      <c r="AD756" s="106"/>
      <c r="AE756" s="106"/>
      <c r="AF756" s="106"/>
      <c r="AG756" s="106"/>
      <c r="AH756" s="106"/>
      <c r="AI756" s="106"/>
      <c r="AJ756" s="106"/>
      <c r="AK756" s="106"/>
      <c r="AL756" s="106"/>
      <c r="AM756" s="106"/>
      <c r="AN756" s="106"/>
      <c r="AO756" s="106"/>
      <c r="AP756" s="106"/>
    </row>
    <row r="757" spans="1:56" ht="2.25" customHeight="1" x14ac:dyDescent="0.25">
      <c r="A757" s="1"/>
      <c r="B757" s="13"/>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row>
    <row r="758" spans="1:56" s="89" customFormat="1" ht="15" customHeight="1" x14ac:dyDescent="0.3">
      <c r="A758" s="1"/>
      <c r="B758" s="134" t="s">
        <v>284</v>
      </c>
      <c r="C758" s="134"/>
      <c r="D758" s="134"/>
      <c r="E758" s="134"/>
      <c r="F758" s="134"/>
      <c r="G758" s="134"/>
      <c r="H758" s="134"/>
      <c r="I758" s="134"/>
      <c r="J758" s="134"/>
      <c r="K758" s="134"/>
      <c r="L758" s="134"/>
      <c r="M758" s="134"/>
      <c r="N758" s="134"/>
      <c r="O758" s="134"/>
      <c r="P758" s="134"/>
      <c r="Q758" s="134"/>
      <c r="R758" s="134"/>
      <c r="S758" s="134"/>
      <c r="T758" s="134"/>
      <c r="U758" s="134"/>
      <c r="V758" s="134"/>
      <c r="W758" s="134"/>
      <c r="X758" s="134"/>
      <c r="Y758" s="134"/>
      <c r="Z758" s="134"/>
      <c r="AA758" s="134"/>
      <c r="AB758" s="134"/>
      <c r="AC758" s="134"/>
      <c r="AD758" s="134"/>
      <c r="AE758" s="134"/>
      <c r="AF758" s="134"/>
      <c r="AG758" s="134"/>
      <c r="AH758" s="134"/>
      <c r="AI758" s="134"/>
      <c r="AJ758" s="134"/>
      <c r="AK758" s="134"/>
      <c r="AL758" s="134"/>
      <c r="AM758" s="134"/>
      <c r="AN758" s="134"/>
      <c r="AO758" s="134"/>
      <c r="AP758" s="134"/>
      <c r="AQ758" s="10"/>
      <c r="AR758" s="10"/>
      <c r="AS758" s="10"/>
      <c r="AT758" s="10"/>
      <c r="AU758" s="10"/>
      <c r="AV758" s="10"/>
      <c r="AW758" s="10"/>
      <c r="AX758" s="10"/>
      <c r="AY758" s="10"/>
      <c r="AZ758" s="10"/>
      <c r="BA758" s="10"/>
      <c r="BB758" s="10"/>
      <c r="BC758" s="10"/>
      <c r="BD758" s="10"/>
    </row>
    <row r="759" spans="1:56" s="89" customFormat="1" ht="15" customHeight="1" x14ac:dyDescent="0.3">
      <c r="A759" s="1"/>
      <c r="B759" s="134"/>
      <c r="C759" s="134"/>
      <c r="D759" s="134"/>
      <c r="E759" s="134"/>
      <c r="F759" s="134"/>
      <c r="G759" s="134"/>
      <c r="H759" s="134"/>
      <c r="I759" s="134"/>
      <c r="J759" s="134"/>
      <c r="K759" s="134"/>
      <c r="L759" s="134"/>
      <c r="M759" s="134"/>
      <c r="N759" s="134"/>
      <c r="O759" s="134"/>
      <c r="P759" s="134"/>
      <c r="Q759" s="134"/>
      <c r="R759" s="134"/>
      <c r="S759" s="134"/>
      <c r="T759" s="134"/>
      <c r="U759" s="134"/>
      <c r="V759" s="134"/>
      <c r="W759" s="134"/>
      <c r="X759" s="134"/>
      <c r="Y759" s="134"/>
      <c r="Z759" s="134"/>
      <c r="AA759" s="134"/>
      <c r="AB759" s="134"/>
      <c r="AC759" s="134"/>
      <c r="AD759" s="134"/>
      <c r="AE759" s="134"/>
      <c r="AF759" s="134"/>
      <c r="AG759" s="134"/>
      <c r="AH759" s="134"/>
      <c r="AI759" s="134"/>
      <c r="AJ759" s="134"/>
      <c r="AK759" s="134"/>
      <c r="AL759" s="134"/>
      <c r="AM759" s="134"/>
      <c r="AN759" s="134"/>
      <c r="AO759" s="134"/>
      <c r="AP759" s="134"/>
      <c r="AQ759" s="10"/>
      <c r="AR759" s="10"/>
      <c r="AS759" s="10"/>
      <c r="AT759" s="10"/>
      <c r="AU759" s="10"/>
      <c r="AV759" s="10"/>
      <c r="AW759" s="10"/>
      <c r="AX759" s="10"/>
      <c r="AY759" s="10"/>
      <c r="AZ759" s="10"/>
      <c r="BA759" s="10"/>
      <c r="BB759" s="10"/>
      <c r="BC759" s="10"/>
      <c r="BD759" s="10"/>
    </row>
    <row r="760" spans="1:56" s="89" customFormat="1" ht="15" customHeight="1" x14ac:dyDescent="0.3">
      <c r="A760" s="1"/>
      <c r="B760" s="134" t="s">
        <v>285</v>
      </c>
      <c r="C760" s="134"/>
      <c r="D760" s="134"/>
      <c r="E760" s="134"/>
      <c r="F760" s="134"/>
      <c r="G760" s="134"/>
      <c r="H760" s="134"/>
      <c r="I760" s="134"/>
      <c r="J760" s="134"/>
      <c r="K760" s="134"/>
      <c r="L760" s="134"/>
      <c r="M760" s="134"/>
      <c r="N760" s="134"/>
      <c r="O760" s="134"/>
      <c r="P760" s="134"/>
      <c r="Q760" s="134"/>
      <c r="R760" s="134"/>
      <c r="S760" s="134"/>
      <c r="T760" s="134"/>
      <c r="U760" s="134"/>
      <c r="V760" s="134"/>
      <c r="W760" s="134"/>
      <c r="X760" s="134"/>
      <c r="Y760" s="134"/>
      <c r="Z760" s="134"/>
      <c r="AA760" s="134"/>
      <c r="AB760" s="134"/>
      <c r="AC760" s="134"/>
      <c r="AD760" s="134"/>
      <c r="AE760" s="134"/>
      <c r="AF760" s="134"/>
      <c r="AG760" s="134"/>
      <c r="AH760" s="134"/>
      <c r="AI760" s="134"/>
      <c r="AJ760" s="134"/>
      <c r="AK760" s="134"/>
      <c r="AL760" s="134"/>
      <c r="AM760" s="134"/>
      <c r="AN760" s="134"/>
      <c r="AO760" s="134"/>
      <c r="AP760" s="134"/>
      <c r="AQ760" s="10"/>
      <c r="AR760" s="10"/>
      <c r="AS760" s="10"/>
      <c r="AT760" s="10"/>
      <c r="AU760" s="10"/>
      <c r="AV760" s="10"/>
      <c r="AW760" s="10"/>
      <c r="AX760" s="10"/>
      <c r="AY760" s="10"/>
      <c r="AZ760" s="10"/>
      <c r="BA760" s="10"/>
      <c r="BB760" s="10"/>
      <c r="BC760" s="10"/>
      <c r="BD760" s="10"/>
    </row>
    <row r="761" spans="1:56" s="89" customFormat="1" ht="15" customHeight="1" x14ac:dyDescent="0.3">
      <c r="A761" s="1"/>
      <c r="B761" s="134"/>
      <c r="C761" s="134"/>
      <c r="D761" s="134"/>
      <c r="E761" s="134"/>
      <c r="F761" s="134"/>
      <c r="G761" s="134"/>
      <c r="H761" s="134"/>
      <c r="I761" s="134"/>
      <c r="J761" s="134"/>
      <c r="K761" s="134"/>
      <c r="L761" s="134"/>
      <c r="M761" s="134"/>
      <c r="N761" s="134"/>
      <c r="O761" s="134"/>
      <c r="P761" s="134"/>
      <c r="Q761" s="134"/>
      <c r="R761" s="134"/>
      <c r="S761" s="134"/>
      <c r="T761" s="134"/>
      <c r="U761" s="134"/>
      <c r="V761" s="134"/>
      <c r="W761" s="134"/>
      <c r="X761" s="134"/>
      <c r="Y761" s="134"/>
      <c r="Z761" s="134"/>
      <c r="AA761" s="134"/>
      <c r="AB761" s="134"/>
      <c r="AC761" s="134"/>
      <c r="AD761" s="134"/>
      <c r="AE761" s="134"/>
      <c r="AF761" s="134"/>
      <c r="AG761" s="134"/>
      <c r="AH761" s="134"/>
      <c r="AI761" s="134"/>
      <c r="AJ761" s="134"/>
      <c r="AK761" s="134"/>
      <c r="AL761" s="134"/>
      <c r="AM761" s="134"/>
      <c r="AN761" s="134"/>
      <c r="AO761" s="134"/>
      <c r="AP761" s="134"/>
      <c r="AQ761" s="10"/>
      <c r="AR761" s="10"/>
      <c r="AS761" s="10"/>
      <c r="AT761" s="10"/>
      <c r="AU761" s="10"/>
      <c r="AV761" s="10"/>
      <c r="AW761" s="10"/>
      <c r="AX761" s="10"/>
      <c r="AY761" s="10"/>
      <c r="AZ761" s="10"/>
      <c r="BA761" s="10"/>
      <c r="BB761" s="10"/>
      <c r="BC761" s="10"/>
      <c r="BD761" s="10"/>
    </row>
    <row r="762" spans="1:56" s="89" customFormat="1" ht="15" customHeight="1" x14ac:dyDescent="0.3">
      <c r="A762" s="1"/>
      <c r="B762" s="134"/>
      <c r="C762" s="134"/>
      <c r="D762" s="134"/>
      <c r="E762" s="134"/>
      <c r="F762" s="134"/>
      <c r="G762" s="134"/>
      <c r="H762" s="134"/>
      <c r="I762" s="134"/>
      <c r="J762" s="134"/>
      <c r="K762" s="134"/>
      <c r="L762" s="134"/>
      <c r="M762" s="134"/>
      <c r="N762" s="134"/>
      <c r="O762" s="134"/>
      <c r="P762" s="134"/>
      <c r="Q762" s="134"/>
      <c r="R762" s="134"/>
      <c r="S762" s="134"/>
      <c r="T762" s="134"/>
      <c r="U762" s="134"/>
      <c r="V762" s="134"/>
      <c r="W762" s="134"/>
      <c r="X762" s="134"/>
      <c r="Y762" s="134"/>
      <c r="Z762" s="134"/>
      <c r="AA762" s="134"/>
      <c r="AB762" s="134"/>
      <c r="AC762" s="134"/>
      <c r="AD762" s="134"/>
      <c r="AE762" s="134"/>
      <c r="AF762" s="134"/>
      <c r="AG762" s="134"/>
      <c r="AH762" s="134"/>
      <c r="AI762" s="134"/>
      <c r="AJ762" s="134"/>
      <c r="AK762" s="134"/>
      <c r="AL762" s="134"/>
      <c r="AM762" s="134"/>
      <c r="AN762" s="134"/>
      <c r="AO762" s="134"/>
      <c r="AP762" s="134"/>
      <c r="AQ762" s="10"/>
      <c r="AR762" s="10"/>
      <c r="AS762" s="10"/>
      <c r="AT762" s="10"/>
      <c r="AU762" s="10"/>
      <c r="AV762" s="10"/>
      <c r="AW762" s="10"/>
      <c r="AX762" s="10"/>
      <c r="AY762" s="10"/>
      <c r="AZ762" s="10"/>
      <c r="BA762" s="10"/>
      <c r="BB762" s="10"/>
      <c r="BC762" s="10"/>
      <c r="BD762" s="10"/>
    </row>
    <row r="763" spans="1:56" ht="2.25" customHeight="1" x14ac:dyDescent="0.25">
      <c r="A763" s="1"/>
    </row>
    <row r="764" spans="1:56" ht="15" customHeight="1" x14ac:dyDescent="0.25">
      <c r="A764" s="38"/>
      <c r="B764" s="41"/>
      <c r="C764" s="107" t="s">
        <v>286</v>
      </c>
      <c r="D764" s="107"/>
      <c r="E764" s="107"/>
      <c r="F764" s="107"/>
      <c r="G764" s="107"/>
      <c r="H764" s="107"/>
      <c r="I764" s="107"/>
      <c r="J764" s="107"/>
      <c r="K764" s="107"/>
      <c r="L764" s="107"/>
      <c r="M764" s="107"/>
      <c r="N764" s="107"/>
      <c r="O764" s="107"/>
      <c r="P764" s="107"/>
      <c r="Q764" s="107"/>
      <c r="R764" s="107"/>
      <c r="S764" s="107"/>
      <c r="T764" s="107"/>
      <c r="U764" s="107"/>
      <c r="V764" s="107"/>
      <c r="W764" s="107"/>
      <c r="X764" s="107"/>
      <c r="Y764" s="107"/>
      <c r="Z764" s="107"/>
      <c r="AA764" s="107"/>
      <c r="AB764" s="107"/>
      <c r="AC764" s="107"/>
      <c r="AD764" s="107"/>
      <c r="AE764" s="107"/>
      <c r="AF764" s="107"/>
      <c r="AG764" s="107"/>
      <c r="AH764" s="107"/>
      <c r="AI764" s="107"/>
      <c r="AJ764" s="107"/>
      <c r="AK764" s="107"/>
      <c r="AL764" s="107"/>
      <c r="AM764" s="107"/>
      <c r="AN764" s="107"/>
      <c r="AO764" s="107"/>
      <c r="AP764" s="107"/>
    </row>
    <row r="765" spans="1:56" ht="2.25" customHeight="1" x14ac:dyDescent="0.25">
      <c r="A765" s="38"/>
      <c r="B765" s="41"/>
      <c r="C765" s="41"/>
      <c r="D765" s="41"/>
      <c r="E765" s="41"/>
      <c r="F765" s="41"/>
      <c r="G765" s="41"/>
      <c r="H765" s="41"/>
      <c r="I765" s="41"/>
      <c r="J765" s="41"/>
      <c r="K765" s="41"/>
      <c r="L765" s="41"/>
      <c r="M765" s="41"/>
      <c r="N765" s="41"/>
      <c r="O765" s="41"/>
      <c r="P765" s="41"/>
      <c r="Q765" s="41"/>
      <c r="R765" s="41"/>
      <c r="S765" s="41"/>
      <c r="T765" s="41"/>
      <c r="U765" s="41"/>
      <c r="V765" s="41"/>
      <c r="W765" s="41"/>
      <c r="X765" s="41"/>
      <c r="Y765" s="41"/>
      <c r="Z765" s="41"/>
      <c r="AA765" s="41"/>
      <c r="AB765" s="41"/>
      <c r="AC765" s="41"/>
      <c r="AD765" s="41"/>
      <c r="AE765" s="41"/>
      <c r="AF765" s="41"/>
      <c r="AG765" s="41"/>
      <c r="AH765" s="41"/>
      <c r="AI765" s="41"/>
      <c r="AJ765" s="41"/>
      <c r="AK765" s="41"/>
      <c r="AL765" s="41"/>
      <c r="AM765" s="41"/>
      <c r="AN765" s="41"/>
      <c r="AO765" s="41"/>
      <c r="AP765" s="41"/>
    </row>
    <row r="766" spans="1:56" ht="15" customHeight="1" x14ac:dyDescent="0.25">
      <c r="A766" s="38"/>
      <c r="B766" s="41"/>
      <c r="C766" s="107" t="s">
        <v>287</v>
      </c>
      <c r="D766" s="107"/>
      <c r="E766" s="107"/>
      <c r="F766" s="107"/>
      <c r="G766" s="107"/>
      <c r="H766" s="107"/>
      <c r="I766" s="107"/>
      <c r="J766" s="107"/>
      <c r="K766" s="107"/>
      <c r="L766" s="107"/>
      <c r="M766" s="107"/>
      <c r="N766" s="107"/>
      <c r="O766" s="107"/>
      <c r="P766" s="107"/>
      <c r="Q766" s="107"/>
      <c r="R766" s="107"/>
      <c r="S766" s="107"/>
      <c r="T766" s="107"/>
      <c r="U766" s="107"/>
      <c r="V766" s="107"/>
      <c r="W766" s="107"/>
      <c r="X766" s="107"/>
      <c r="Y766" s="107"/>
      <c r="Z766" s="107"/>
      <c r="AA766" s="107"/>
      <c r="AB766" s="107"/>
      <c r="AC766" s="107"/>
      <c r="AD766" s="107"/>
      <c r="AE766" s="107"/>
      <c r="AF766" s="107"/>
      <c r="AG766" s="107"/>
      <c r="AH766" s="107"/>
      <c r="AI766" s="107"/>
      <c r="AJ766" s="107"/>
      <c r="AK766" s="107"/>
      <c r="AL766" s="107"/>
      <c r="AM766" s="107"/>
      <c r="AN766" s="107"/>
      <c r="AO766" s="107"/>
      <c r="AP766" s="107"/>
    </row>
    <row r="767" spans="1:56" ht="2.25" customHeight="1" x14ac:dyDescent="0.25">
      <c r="A767" s="38"/>
      <c r="B767" s="41"/>
      <c r="C767" s="41"/>
      <c r="D767" s="41"/>
      <c r="E767" s="41"/>
      <c r="F767" s="41"/>
      <c r="G767" s="41"/>
      <c r="H767" s="41"/>
      <c r="I767" s="41"/>
      <c r="J767" s="41"/>
      <c r="K767" s="41"/>
      <c r="L767" s="41"/>
      <c r="M767" s="41"/>
      <c r="N767" s="41"/>
      <c r="O767" s="41"/>
      <c r="P767" s="41"/>
      <c r="Q767" s="41"/>
      <c r="R767" s="41"/>
      <c r="S767" s="41"/>
      <c r="T767" s="41"/>
      <c r="U767" s="41"/>
      <c r="V767" s="41"/>
      <c r="W767" s="41"/>
      <c r="X767" s="41"/>
      <c r="Y767" s="41"/>
      <c r="Z767" s="41"/>
      <c r="AA767" s="41"/>
      <c r="AB767" s="41"/>
      <c r="AC767" s="41"/>
      <c r="AD767" s="41"/>
      <c r="AE767" s="41"/>
      <c r="AF767" s="41"/>
      <c r="AG767" s="41"/>
      <c r="AH767" s="41"/>
      <c r="AI767" s="41"/>
      <c r="AJ767" s="41"/>
      <c r="AK767" s="41"/>
      <c r="AL767" s="41"/>
      <c r="AM767" s="41"/>
      <c r="AN767" s="41"/>
      <c r="AO767" s="41"/>
      <c r="AP767" s="41"/>
    </row>
    <row r="768" spans="1:56" ht="15" customHeight="1" x14ac:dyDescent="0.25">
      <c r="A768" s="38"/>
      <c r="B768" s="41"/>
      <c r="C768" s="107" t="s">
        <v>288</v>
      </c>
      <c r="D768" s="107"/>
      <c r="E768" s="107"/>
      <c r="F768" s="107"/>
      <c r="G768" s="107"/>
      <c r="H768" s="107"/>
      <c r="I768" s="107"/>
      <c r="J768" s="107"/>
      <c r="K768" s="107"/>
      <c r="L768" s="107"/>
      <c r="M768" s="107"/>
      <c r="N768" s="107"/>
      <c r="O768" s="107"/>
      <c r="P768" s="107"/>
      <c r="Q768" s="107"/>
      <c r="R768" s="107"/>
      <c r="S768" s="107"/>
      <c r="T768" s="107"/>
      <c r="U768" s="107"/>
      <c r="V768" s="107"/>
      <c r="W768" s="107"/>
      <c r="X768" s="107"/>
      <c r="Y768" s="107"/>
      <c r="Z768" s="107"/>
      <c r="AA768" s="107"/>
      <c r="AB768" s="107"/>
      <c r="AC768" s="107"/>
      <c r="AD768" s="107"/>
      <c r="AE768" s="107"/>
      <c r="AF768" s="107"/>
      <c r="AG768" s="107"/>
      <c r="AH768" s="107"/>
      <c r="AI768" s="107"/>
      <c r="AJ768" s="107"/>
      <c r="AK768" s="107"/>
      <c r="AL768" s="107"/>
      <c r="AM768" s="107"/>
      <c r="AN768" s="107"/>
      <c r="AO768" s="107"/>
      <c r="AP768" s="107"/>
    </row>
    <row r="769" spans="1:56" ht="2.25" customHeight="1" x14ac:dyDescent="0.25">
      <c r="A769" s="38"/>
      <c r="B769" s="41"/>
      <c r="C769" s="41"/>
      <c r="D769" s="41"/>
      <c r="E769" s="41"/>
      <c r="F769" s="41"/>
      <c r="G769" s="41"/>
      <c r="H769" s="41"/>
      <c r="I769" s="41"/>
      <c r="J769" s="41"/>
      <c r="K769" s="41"/>
      <c r="L769" s="41"/>
      <c r="M769" s="41"/>
      <c r="N769" s="41"/>
      <c r="O769" s="41"/>
      <c r="P769" s="41"/>
      <c r="Q769" s="41"/>
      <c r="R769" s="41"/>
      <c r="S769" s="41"/>
      <c r="T769" s="41"/>
      <c r="U769" s="41"/>
      <c r="V769" s="41"/>
      <c r="W769" s="41"/>
      <c r="X769" s="41"/>
      <c r="Y769" s="41"/>
      <c r="Z769" s="41"/>
      <c r="AA769" s="41"/>
      <c r="AB769" s="41"/>
      <c r="AC769" s="41"/>
      <c r="AD769" s="41"/>
      <c r="AE769" s="41"/>
      <c r="AF769" s="41"/>
      <c r="AG769" s="41"/>
      <c r="AH769" s="41"/>
      <c r="AI769" s="41"/>
      <c r="AJ769" s="41"/>
      <c r="AK769" s="41"/>
      <c r="AL769" s="41"/>
      <c r="AM769" s="41"/>
      <c r="AN769" s="41"/>
      <c r="AO769" s="41"/>
      <c r="AP769" s="41"/>
    </row>
    <row r="770" spans="1:56" ht="15" customHeight="1" x14ac:dyDescent="0.25">
      <c r="A770" s="38"/>
      <c r="B770" s="41"/>
      <c r="C770" s="107" t="s">
        <v>289</v>
      </c>
      <c r="D770" s="107"/>
      <c r="E770" s="107"/>
      <c r="F770" s="107"/>
      <c r="G770" s="107"/>
      <c r="H770" s="107"/>
      <c r="I770" s="107"/>
      <c r="J770" s="107"/>
      <c r="K770" s="107"/>
      <c r="L770" s="107"/>
      <c r="M770" s="107"/>
      <c r="N770" s="107"/>
      <c r="O770" s="107"/>
      <c r="P770" s="107"/>
      <c r="Q770" s="107"/>
      <c r="R770" s="107"/>
      <c r="S770" s="107"/>
      <c r="T770" s="107"/>
      <c r="U770" s="107"/>
      <c r="V770" s="107"/>
      <c r="W770" s="107"/>
      <c r="X770" s="107"/>
      <c r="Y770" s="107"/>
      <c r="Z770" s="107"/>
      <c r="AA770" s="107"/>
      <c r="AB770" s="107"/>
      <c r="AC770" s="107"/>
      <c r="AD770" s="107"/>
      <c r="AE770" s="107"/>
      <c r="AF770" s="107"/>
      <c r="AG770" s="107"/>
      <c r="AH770" s="107"/>
      <c r="AI770" s="107"/>
      <c r="AJ770" s="107"/>
      <c r="AK770" s="107"/>
      <c r="AL770" s="107"/>
      <c r="AM770" s="107"/>
      <c r="AN770" s="107"/>
      <c r="AO770" s="107"/>
      <c r="AP770" s="107"/>
    </row>
    <row r="771" spans="1:56" ht="2.25" customHeight="1" x14ac:dyDescent="0.25">
      <c r="A771" s="38"/>
      <c r="B771" s="41"/>
      <c r="C771" s="41"/>
      <c r="D771" s="41"/>
      <c r="E771" s="41"/>
      <c r="F771" s="41"/>
      <c r="G771" s="41"/>
      <c r="H771" s="41"/>
      <c r="I771" s="41"/>
      <c r="J771" s="41"/>
      <c r="K771" s="41"/>
      <c r="L771" s="41"/>
      <c r="M771" s="41"/>
      <c r="N771" s="41"/>
      <c r="O771" s="41"/>
      <c r="P771" s="41"/>
      <c r="Q771" s="41"/>
      <c r="R771" s="41"/>
      <c r="S771" s="41"/>
      <c r="T771" s="41"/>
      <c r="U771" s="41"/>
      <c r="V771" s="41"/>
      <c r="W771" s="41"/>
      <c r="X771" s="41"/>
      <c r="Y771" s="41"/>
      <c r="Z771" s="41"/>
      <c r="AA771" s="41"/>
      <c r="AB771" s="41"/>
      <c r="AC771" s="41"/>
      <c r="AD771" s="41"/>
      <c r="AE771" s="41"/>
      <c r="AF771" s="41"/>
      <c r="AG771" s="41"/>
      <c r="AH771" s="41"/>
      <c r="AI771" s="41"/>
      <c r="AJ771" s="41"/>
      <c r="AK771" s="41"/>
      <c r="AL771" s="41"/>
      <c r="AM771" s="41"/>
      <c r="AN771" s="41"/>
      <c r="AO771" s="41"/>
      <c r="AP771" s="41"/>
    </row>
    <row r="772" spans="1:56" ht="15" customHeight="1" x14ac:dyDescent="0.25">
      <c r="A772" s="38"/>
      <c r="B772" s="41"/>
      <c r="C772" s="108" t="s">
        <v>290</v>
      </c>
      <c r="D772" s="108"/>
      <c r="E772" s="108"/>
      <c r="F772" s="108"/>
      <c r="G772" s="108"/>
      <c r="H772" s="108"/>
      <c r="I772" s="108"/>
      <c r="J772" s="108"/>
      <c r="K772" s="108"/>
      <c r="L772" s="108"/>
      <c r="M772" s="108"/>
      <c r="N772" s="108"/>
      <c r="O772" s="108"/>
      <c r="P772" s="108"/>
      <c r="Q772" s="108"/>
      <c r="R772" s="108"/>
      <c r="S772" s="108"/>
      <c r="T772" s="108"/>
      <c r="U772" s="108"/>
      <c r="V772" s="108"/>
      <c r="W772" s="108"/>
      <c r="X772" s="108"/>
      <c r="Y772" s="108"/>
      <c r="Z772" s="108"/>
      <c r="AA772" s="108"/>
      <c r="AB772" s="108"/>
      <c r="AC772" s="108"/>
      <c r="AD772" s="108"/>
      <c r="AE772" s="108"/>
      <c r="AF772" s="108"/>
      <c r="AG772" s="108"/>
      <c r="AH772" s="108"/>
      <c r="AI772" s="108"/>
      <c r="AJ772" s="108"/>
      <c r="AK772" s="108"/>
      <c r="AL772" s="108"/>
      <c r="AM772" s="108"/>
      <c r="AN772" s="108"/>
      <c r="AO772" s="108"/>
      <c r="AP772" s="108"/>
    </row>
    <row r="773" spans="1:56" ht="2.25" customHeight="1" x14ac:dyDescent="0.25">
      <c r="A773" s="38"/>
      <c r="B773" s="41"/>
      <c r="C773" s="40"/>
      <c r="D773" s="40"/>
      <c r="E773" s="40"/>
      <c r="F773" s="40"/>
      <c r="G773" s="40"/>
      <c r="H773" s="40"/>
      <c r="I773" s="40"/>
      <c r="J773" s="40"/>
      <c r="K773" s="40"/>
      <c r="L773" s="40"/>
      <c r="M773" s="40"/>
      <c r="N773" s="40"/>
      <c r="O773" s="40"/>
      <c r="P773" s="40"/>
      <c r="Q773" s="40"/>
      <c r="R773" s="40"/>
      <c r="S773" s="40"/>
      <c r="T773" s="40"/>
      <c r="U773" s="40"/>
      <c r="V773" s="40"/>
      <c r="W773" s="40"/>
      <c r="X773" s="40"/>
      <c r="Y773" s="40"/>
      <c r="Z773" s="40"/>
      <c r="AA773" s="40"/>
      <c r="AB773" s="40"/>
      <c r="AC773" s="40"/>
      <c r="AD773" s="40"/>
      <c r="AE773" s="40"/>
      <c r="AF773" s="40"/>
      <c r="AG773" s="40"/>
      <c r="AH773" s="40"/>
      <c r="AI773" s="40"/>
      <c r="AJ773" s="40"/>
      <c r="AK773" s="40"/>
      <c r="AL773" s="40"/>
      <c r="AM773" s="40"/>
      <c r="AN773" s="40"/>
      <c r="AO773" s="40"/>
      <c r="AP773" s="40"/>
    </row>
    <row r="774" spans="1:56" ht="15" customHeight="1" x14ac:dyDescent="0.25">
      <c r="A774" s="38"/>
      <c r="B774" s="41"/>
      <c r="C774" s="108" t="s">
        <v>291</v>
      </c>
      <c r="D774" s="108"/>
      <c r="E774" s="108"/>
      <c r="F774" s="108"/>
      <c r="G774" s="108"/>
      <c r="H774" s="108"/>
      <c r="I774" s="108"/>
      <c r="J774" s="108"/>
      <c r="K774" s="108"/>
      <c r="L774" s="108"/>
      <c r="M774" s="108"/>
      <c r="N774" s="108"/>
      <c r="O774" s="108"/>
      <c r="P774" s="108"/>
      <c r="Q774" s="108"/>
      <c r="R774" s="108"/>
      <c r="S774" s="108"/>
      <c r="T774" s="108"/>
      <c r="U774" s="108"/>
      <c r="V774" s="108"/>
      <c r="W774" s="108"/>
      <c r="X774" s="108"/>
      <c r="Y774" s="108"/>
      <c r="Z774" s="108"/>
      <c r="AA774" s="108"/>
      <c r="AB774" s="108"/>
      <c r="AC774" s="108"/>
      <c r="AD774" s="108"/>
      <c r="AE774" s="108"/>
      <c r="AF774" s="108"/>
      <c r="AG774" s="108"/>
      <c r="AH774" s="108"/>
      <c r="AI774" s="108"/>
      <c r="AJ774" s="108"/>
      <c r="AK774" s="108"/>
      <c r="AL774" s="108"/>
      <c r="AM774" s="108"/>
      <c r="AN774" s="108"/>
      <c r="AO774" s="108"/>
      <c r="AP774" s="108"/>
    </row>
    <row r="775" spans="1:56" customFormat="1" ht="2.25" customHeight="1" x14ac:dyDescent="0.25">
      <c r="A775" s="1"/>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c r="AA775" s="10"/>
      <c r="AB775" s="10"/>
      <c r="AC775" s="10"/>
      <c r="AD775" s="10"/>
      <c r="AE775" s="10"/>
      <c r="AF775" s="10"/>
      <c r="AG775" s="10"/>
      <c r="AH775" s="10"/>
      <c r="AI775" s="10"/>
      <c r="AJ775" s="10"/>
      <c r="AK775" s="10"/>
      <c r="AL775" s="10"/>
      <c r="AM775" s="10"/>
      <c r="AN775" s="10"/>
      <c r="AO775" s="10"/>
      <c r="AP775" s="10"/>
      <c r="AQ775" s="10"/>
      <c r="AR775" s="10"/>
      <c r="AS775" s="10"/>
      <c r="AT775" s="10"/>
      <c r="AU775" s="10"/>
      <c r="AV775" s="10"/>
      <c r="AW775" s="10"/>
      <c r="AX775" s="10"/>
      <c r="AY775" s="10"/>
      <c r="AZ775" s="10"/>
      <c r="BA775" s="10"/>
      <c r="BB775" s="10"/>
      <c r="BC775" s="10"/>
      <c r="BD775" s="10"/>
    </row>
    <row r="776" spans="1:56" s="89" customFormat="1" ht="15" customHeight="1" x14ac:dyDescent="0.3">
      <c r="C776" s="135" t="s">
        <v>292</v>
      </c>
      <c r="D776" s="135"/>
      <c r="E776" s="135"/>
      <c r="F776" s="135"/>
      <c r="G776" s="135"/>
      <c r="H776" s="135"/>
      <c r="I776" s="135"/>
      <c r="J776" s="135"/>
      <c r="K776" s="135"/>
      <c r="L776" s="135"/>
      <c r="M776" s="135"/>
      <c r="N776" s="135"/>
      <c r="O776" s="135"/>
      <c r="P776" s="135"/>
      <c r="Q776" s="135"/>
      <c r="R776" s="135"/>
      <c r="S776" s="135"/>
      <c r="T776" s="135"/>
      <c r="U776" s="135"/>
      <c r="V776" s="135"/>
      <c r="W776" s="135"/>
      <c r="X776" s="135"/>
      <c r="Y776" s="135"/>
      <c r="Z776" s="135"/>
      <c r="AA776" s="135"/>
      <c r="AB776" s="135"/>
      <c r="AC776" s="135"/>
      <c r="AD776" s="135"/>
      <c r="AE776" s="135"/>
      <c r="AF776" s="135"/>
      <c r="AG776" s="135"/>
      <c r="AH776" s="135"/>
      <c r="AI776" s="135"/>
      <c r="AJ776" s="135"/>
      <c r="AK776" s="135"/>
      <c r="AL776" s="135"/>
      <c r="AM776" s="135"/>
      <c r="AN776" s="135"/>
      <c r="AO776" s="135"/>
      <c r="AP776" s="135"/>
    </row>
    <row r="777" spans="1:56" s="89" customFormat="1" ht="2.25" customHeight="1" x14ac:dyDescent="0.3">
      <c r="C777" s="136"/>
      <c r="D777" s="136"/>
      <c r="E777" s="136"/>
      <c r="F777" s="136"/>
      <c r="G777" s="136"/>
      <c r="H777" s="136"/>
      <c r="I777" s="136"/>
      <c r="J777" s="136"/>
      <c r="K777" s="136"/>
      <c r="L777" s="136"/>
      <c r="M777" s="136"/>
      <c r="N777" s="136"/>
      <c r="O777" s="136"/>
      <c r="P777" s="136"/>
      <c r="Q777" s="136"/>
      <c r="R777" s="136"/>
      <c r="S777" s="136"/>
      <c r="T777" s="136"/>
      <c r="U777" s="136"/>
      <c r="V777" s="136"/>
      <c r="W777" s="136"/>
      <c r="X777" s="136"/>
      <c r="Y777" s="136"/>
      <c r="Z777" s="136"/>
      <c r="AA777" s="136"/>
      <c r="AB777" s="136"/>
      <c r="AC777" s="136"/>
      <c r="AD777" s="136"/>
      <c r="AE777" s="136"/>
      <c r="AF777" s="136"/>
      <c r="AG777" s="136"/>
      <c r="AH777" s="136"/>
      <c r="AI777" s="136"/>
      <c r="AJ777" s="136"/>
      <c r="AK777" s="136"/>
      <c r="AL777" s="136"/>
      <c r="AM777" s="136"/>
      <c r="AN777" s="136"/>
      <c r="AO777" s="136"/>
      <c r="AP777" s="136"/>
    </row>
    <row r="778" spans="1:56" s="89" customFormat="1" ht="15" customHeight="1" x14ac:dyDescent="0.3">
      <c r="A778" s="14"/>
      <c r="B778" s="22"/>
      <c r="C778" s="137" t="s">
        <v>293</v>
      </c>
      <c r="D778" s="137"/>
      <c r="E778" s="137"/>
      <c r="F778" s="137"/>
      <c r="G778" s="137"/>
      <c r="H778" s="137"/>
      <c r="I778" s="137"/>
      <c r="J778" s="137"/>
      <c r="K778" s="137"/>
      <c r="L778" s="137"/>
      <c r="M778" s="137"/>
      <c r="N778" s="137"/>
      <c r="O778" s="137"/>
      <c r="P778" s="137"/>
      <c r="Q778" s="137"/>
      <c r="R778" s="137"/>
      <c r="S778" s="137"/>
      <c r="T778" s="137"/>
      <c r="U778" s="137"/>
      <c r="V778" s="137"/>
      <c r="W778" s="137"/>
      <c r="X778" s="137"/>
      <c r="Y778" s="137"/>
      <c r="Z778" s="137"/>
      <c r="AA778" s="137"/>
      <c r="AB778" s="137"/>
      <c r="AC778" s="137"/>
      <c r="AD778" s="137"/>
      <c r="AE778" s="137"/>
      <c r="AF778" s="137"/>
      <c r="AG778" s="137"/>
      <c r="AH778" s="137"/>
      <c r="AI778" s="137"/>
      <c r="AJ778" s="137"/>
      <c r="AK778" s="137"/>
      <c r="AL778" s="137"/>
      <c r="AM778" s="137"/>
      <c r="AN778" s="137"/>
      <c r="AO778" s="137"/>
      <c r="AP778" s="137"/>
      <c r="AQ778" s="22"/>
      <c r="AR778" s="22"/>
      <c r="AS778" s="22"/>
      <c r="AT778" s="22"/>
      <c r="AU778" s="10"/>
      <c r="AV778" s="10"/>
      <c r="AW778" s="10"/>
      <c r="AX778" s="10"/>
      <c r="AY778" s="10"/>
      <c r="AZ778" s="10"/>
      <c r="BA778" s="10"/>
      <c r="BB778" s="10"/>
      <c r="BC778" s="10"/>
      <c r="BD778" s="10"/>
    </row>
    <row r="779" spans="1:56" ht="15" customHeight="1" x14ac:dyDescent="0.25">
      <c r="A779" s="38"/>
      <c r="B779" s="41"/>
      <c r="C779" s="41"/>
      <c r="D779" s="41"/>
      <c r="E779" s="41"/>
      <c r="F779" s="41"/>
      <c r="G779" s="41"/>
      <c r="H779" s="41"/>
      <c r="I779" s="41"/>
      <c r="J779" s="41"/>
      <c r="K779" s="41"/>
      <c r="L779" s="41"/>
      <c r="M779" s="41"/>
      <c r="N779" s="41"/>
      <c r="O779" s="41"/>
      <c r="P779" s="41"/>
      <c r="Q779" s="41"/>
      <c r="R779" s="41"/>
      <c r="S779" s="41"/>
      <c r="T779" s="41"/>
      <c r="U779" s="41"/>
      <c r="V779" s="41"/>
      <c r="W779" s="41"/>
      <c r="X779" s="41"/>
      <c r="Y779" s="41"/>
      <c r="Z779" s="41"/>
      <c r="AA779" s="41"/>
      <c r="AB779" s="41"/>
      <c r="AC779" s="41"/>
      <c r="AD779" s="41"/>
      <c r="AE779" s="41"/>
      <c r="AF779" s="41"/>
      <c r="AG779" s="41"/>
      <c r="AH779" s="41"/>
      <c r="AI779" s="41"/>
      <c r="AJ779" s="41"/>
      <c r="AK779" s="41"/>
      <c r="AL779" s="41"/>
      <c r="AM779" s="41"/>
      <c r="AN779" s="41"/>
      <c r="AO779" s="41"/>
      <c r="AP779" s="41"/>
    </row>
    <row r="780" spans="1:56" ht="15" customHeight="1" x14ac:dyDescent="0.25">
      <c r="A780" s="16"/>
      <c r="B780" s="97" t="s">
        <v>294</v>
      </c>
      <c r="C780" s="97"/>
      <c r="D780" s="97"/>
      <c r="E780" s="97"/>
      <c r="F780" s="97"/>
      <c r="G780" s="97"/>
      <c r="H780" s="97"/>
      <c r="I780" s="97"/>
      <c r="J780" s="97"/>
      <c r="K780" s="97"/>
      <c r="L780" s="97"/>
      <c r="M780" s="97"/>
      <c r="N780" s="97"/>
      <c r="O780" s="97"/>
      <c r="P780" s="97"/>
      <c r="Q780" s="97"/>
      <c r="R780" s="97"/>
      <c r="S780" s="97"/>
      <c r="T780" s="97"/>
      <c r="U780" s="97"/>
      <c r="V780" s="97"/>
      <c r="W780" s="97"/>
      <c r="X780" s="97"/>
      <c r="Y780" s="97"/>
      <c r="Z780" s="97"/>
      <c r="AA780" s="97"/>
      <c r="AB780" s="97"/>
      <c r="AC780" s="97"/>
      <c r="AD780" s="97"/>
      <c r="AE780" s="97"/>
      <c r="AF780" s="97"/>
      <c r="AG780" s="97"/>
      <c r="AH780" s="97"/>
      <c r="AI780" s="97"/>
      <c r="AJ780" s="97"/>
      <c r="AK780" s="97"/>
      <c r="AL780" s="97"/>
      <c r="AM780" s="97"/>
      <c r="AN780" s="97"/>
      <c r="AO780" s="97"/>
      <c r="AP780" s="98"/>
    </row>
    <row r="781" spans="1:56" ht="15" customHeight="1" x14ac:dyDescent="0.25">
      <c r="A781" s="16"/>
    </row>
    <row r="782" spans="1:56" ht="60" customHeight="1" x14ac:dyDescent="0.25">
      <c r="A782" s="1">
        <v>65</v>
      </c>
      <c r="B782" s="105" t="s">
        <v>295</v>
      </c>
      <c r="C782" s="104"/>
      <c r="D782" s="104"/>
      <c r="E782" s="104"/>
      <c r="F782" s="104"/>
      <c r="G782" s="104"/>
      <c r="H782" s="104"/>
      <c r="I782" s="104"/>
      <c r="J782" s="104"/>
      <c r="K782" s="104"/>
      <c r="L782" s="104"/>
      <c r="M782" s="104"/>
      <c r="N782" s="104"/>
      <c r="O782" s="104"/>
      <c r="P782" s="104"/>
      <c r="Q782" s="104"/>
      <c r="R782" s="104"/>
      <c r="S782" s="104"/>
      <c r="T782" s="104"/>
      <c r="U782" s="104"/>
      <c r="V782" s="104"/>
      <c r="W782" s="104"/>
      <c r="X782" s="104"/>
      <c r="Y782" s="104"/>
      <c r="Z782" s="104"/>
      <c r="AA782" s="104"/>
      <c r="AB782" s="104"/>
      <c r="AC782" s="104"/>
      <c r="AD782" s="104"/>
      <c r="AE782" s="104"/>
      <c r="AF782" s="104"/>
      <c r="AG782" s="104"/>
      <c r="AH782" s="104"/>
      <c r="AI782" s="104"/>
      <c r="AJ782" s="104"/>
      <c r="AK782" s="104"/>
      <c r="AL782" s="104"/>
      <c r="AM782" s="104"/>
      <c r="AN782" s="104"/>
      <c r="AO782" s="104"/>
      <c r="AP782" s="104"/>
    </row>
    <row r="783" spans="1:56" ht="15" customHeight="1" x14ac:dyDescent="0.25">
      <c r="A783" s="1"/>
      <c r="B783" s="109" t="s">
        <v>296</v>
      </c>
      <c r="C783" s="109"/>
      <c r="D783" s="109"/>
      <c r="E783" s="109"/>
      <c r="F783" s="109"/>
      <c r="G783" s="109"/>
      <c r="H783" s="109"/>
      <c r="I783" s="109"/>
      <c r="J783" s="109"/>
      <c r="K783" s="109"/>
      <c r="L783" s="109"/>
      <c r="M783" s="109"/>
      <c r="N783" s="109"/>
      <c r="O783" s="109"/>
      <c r="P783" s="109"/>
      <c r="Q783" s="109"/>
      <c r="R783" s="109"/>
      <c r="S783" s="109"/>
      <c r="T783" s="109"/>
      <c r="U783" s="109"/>
      <c r="V783" s="109"/>
      <c r="W783" s="109"/>
      <c r="X783" s="109"/>
      <c r="Y783" s="109"/>
      <c r="Z783" s="109"/>
      <c r="AA783" s="109"/>
      <c r="AB783" s="109"/>
      <c r="AC783" s="109"/>
      <c r="AD783" s="109"/>
      <c r="AE783" s="109"/>
      <c r="AF783" s="109"/>
      <c r="AG783" s="109"/>
      <c r="AH783" s="109"/>
      <c r="AI783" s="109"/>
      <c r="AJ783" s="109"/>
      <c r="AK783" s="109"/>
      <c r="AL783" s="109"/>
      <c r="AM783" s="109"/>
      <c r="AN783" s="109"/>
      <c r="AO783" s="109"/>
      <c r="AP783" s="109"/>
    </row>
    <row r="784" spans="1:56" ht="2.25" customHeight="1" x14ac:dyDescent="0.25">
      <c r="A784" s="16"/>
    </row>
    <row r="785" spans="1:42" ht="15" customHeight="1" x14ac:dyDescent="0.3">
      <c r="A785" s="16"/>
      <c r="B785" s="110" t="s">
        <v>297</v>
      </c>
      <c r="C785" s="110"/>
      <c r="D785" s="110"/>
      <c r="E785" s="110"/>
      <c r="F785" s="110"/>
      <c r="G785" s="110"/>
      <c r="H785" s="110"/>
      <c r="I785" s="110"/>
      <c r="J785" s="110"/>
      <c r="K785" s="110"/>
      <c r="L785" s="110"/>
      <c r="M785" s="110"/>
      <c r="O785" s="111" t="s">
        <v>63</v>
      </c>
      <c r="P785" s="112"/>
      <c r="Q785" s="77"/>
      <c r="R785" s="77"/>
      <c r="S785" s="54"/>
      <c r="T785" s="111" t="s">
        <v>64</v>
      </c>
      <c r="U785" s="111"/>
      <c r="V785" s="112"/>
      <c r="W785" s="77"/>
      <c r="X785" s="77"/>
      <c r="Y785" s="53"/>
      <c r="Z785" s="111" t="s">
        <v>65</v>
      </c>
      <c r="AA785" s="111"/>
      <c r="AB785" s="77"/>
      <c r="AC785" s="77"/>
      <c r="AD785" s="77"/>
      <c r="AE785" s="77"/>
      <c r="AF785" s="54"/>
      <c r="AG785" s="54"/>
    </row>
    <row r="786" spans="1:42" ht="15" customHeight="1" x14ac:dyDescent="0.25">
      <c r="A786" s="16"/>
    </row>
    <row r="787" spans="1:42" ht="15" customHeight="1" x14ac:dyDescent="0.25">
      <c r="A787" s="16"/>
      <c r="B787" s="124" t="s">
        <v>298</v>
      </c>
      <c r="C787" s="124"/>
      <c r="D787" s="124"/>
      <c r="E787" s="124"/>
      <c r="F787" s="124"/>
      <c r="G787" s="124"/>
      <c r="H787" s="124"/>
      <c r="I787" s="124"/>
      <c r="J787" s="124"/>
      <c r="K787" s="124"/>
      <c r="L787" s="124"/>
      <c r="M787" s="124"/>
      <c r="O787" s="125"/>
      <c r="P787" s="126"/>
      <c r="Q787" s="126"/>
      <c r="R787" s="126"/>
      <c r="S787" s="126"/>
      <c r="T787" s="126"/>
      <c r="U787" s="126"/>
      <c r="V787" s="126"/>
      <c r="W787" s="126"/>
      <c r="X787" s="126"/>
      <c r="Y787" s="126"/>
      <c r="Z787" s="126"/>
      <c r="AA787" s="126"/>
      <c r="AB787" s="126"/>
      <c r="AC787" s="126"/>
      <c r="AD787" s="126"/>
      <c r="AE787" s="126"/>
      <c r="AF787" s="126"/>
      <c r="AG787" s="126"/>
      <c r="AH787" s="127"/>
    </row>
    <row r="788" spans="1:42" ht="15" customHeight="1" x14ac:dyDescent="0.25">
      <c r="A788" s="16"/>
      <c r="B788" s="124"/>
      <c r="C788" s="124"/>
      <c r="D788" s="124"/>
      <c r="E788" s="124"/>
      <c r="F788" s="124"/>
      <c r="G788" s="124"/>
      <c r="H788" s="124"/>
      <c r="I788" s="124"/>
      <c r="J788" s="124"/>
      <c r="K788" s="124"/>
      <c r="L788" s="124"/>
      <c r="M788" s="124"/>
      <c r="O788" s="128"/>
      <c r="P788" s="129"/>
      <c r="Q788" s="129"/>
      <c r="R788" s="129"/>
      <c r="S788" s="129"/>
      <c r="T788" s="129"/>
      <c r="U788" s="129"/>
      <c r="V788" s="129"/>
      <c r="W788" s="129"/>
      <c r="X788" s="129"/>
      <c r="Y788" s="129"/>
      <c r="Z788" s="129"/>
      <c r="AA788" s="129"/>
      <c r="AB788" s="129"/>
      <c r="AC788" s="129"/>
      <c r="AD788" s="129"/>
      <c r="AE788" s="129"/>
      <c r="AF788" s="129"/>
      <c r="AG788" s="129"/>
      <c r="AH788" s="130"/>
    </row>
    <row r="789" spans="1:42" ht="15" customHeight="1" x14ac:dyDescent="0.25">
      <c r="A789" s="16"/>
      <c r="B789" s="124"/>
      <c r="C789" s="124"/>
      <c r="D789" s="124"/>
      <c r="E789" s="124"/>
      <c r="F789" s="124"/>
      <c r="G789" s="124"/>
      <c r="H789" s="124"/>
      <c r="I789" s="124"/>
      <c r="J789" s="124"/>
      <c r="K789" s="124"/>
      <c r="L789" s="124"/>
      <c r="M789" s="124"/>
      <c r="O789" s="128"/>
      <c r="P789" s="129"/>
      <c r="Q789" s="129"/>
      <c r="R789" s="129"/>
      <c r="S789" s="129"/>
      <c r="T789" s="129"/>
      <c r="U789" s="129"/>
      <c r="V789" s="129"/>
      <c r="W789" s="129"/>
      <c r="X789" s="129"/>
      <c r="Y789" s="129"/>
      <c r="Z789" s="129"/>
      <c r="AA789" s="129"/>
      <c r="AB789" s="129"/>
      <c r="AC789" s="129"/>
      <c r="AD789" s="129"/>
      <c r="AE789" s="129"/>
      <c r="AF789" s="129"/>
      <c r="AG789" s="129"/>
      <c r="AH789" s="130"/>
    </row>
    <row r="790" spans="1:42" ht="15" customHeight="1" x14ac:dyDescent="0.25">
      <c r="A790" s="16"/>
      <c r="B790" s="124"/>
      <c r="C790" s="124"/>
      <c r="D790" s="124"/>
      <c r="E790" s="124"/>
      <c r="F790" s="124"/>
      <c r="G790" s="124"/>
      <c r="H790" s="124"/>
      <c r="I790" s="124"/>
      <c r="J790" s="124"/>
      <c r="K790" s="124"/>
      <c r="L790" s="124"/>
      <c r="M790" s="124"/>
      <c r="O790" s="128"/>
      <c r="P790" s="129"/>
      <c r="Q790" s="129"/>
      <c r="R790" s="129"/>
      <c r="S790" s="129"/>
      <c r="T790" s="129"/>
      <c r="U790" s="129"/>
      <c r="V790" s="129"/>
      <c r="W790" s="129"/>
      <c r="X790" s="129"/>
      <c r="Y790" s="129"/>
      <c r="Z790" s="129"/>
      <c r="AA790" s="129"/>
      <c r="AB790" s="129"/>
      <c r="AC790" s="129"/>
      <c r="AD790" s="129"/>
      <c r="AE790" s="129"/>
      <c r="AF790" s="129"/>
      <c r="AG790" s="129"/>
      <c r="AH790" s="130"/>
    </row>
    <row r="791" spans="1:42" ht="15" customHeight="1" x14ac:dyDescent="0.25">
      <c r="A791" s="16"/>
      <c r="B791" s="124"/>
      <c r="C791" s="124"/>
      <c r="D791" s="124"/>
      <c r="E791" s="124"/>
      <c r="F791" s="124"/>
      <c r="G791" s="124"/>
      <c r="H791" s="124"/>
      <c r="I791" s="124"/>
      <c r="J791" s="124"/>
      <c r="K791" s="124"/>
      <c r="L791" s="124"/>
      <c r="M791" s="124"/>
      <c r="O791" s="131"/>
      <c r="P791" s="132"/>
      <c r="Q791" s="132"/>
      <c r="R791" s="132"/>
      <c r="S791" s="132"/>
      <c r="T791" s="132"/>
      <c r="U791" s="132"/>
      <c r="V791" s="132"/>
      <c r="W791" s="132"/>
      <c r="X791" s="132"/>
      <c r="Y791" s="132"/>
      <c r="Z791" s="132"/>
      <c r="AA791" s="132"/>
      <c r="AB791" s="132"/>
      <c r="AC791" s="132"/>
      <c r="AD791" s="132"/>
      <c r="AE791" s="132"/>
      <c r="AF791" s="132"/>
      <c r="AG791" s="132"/>
      <c r="AH791" s="133"/>
    </row>
    <row r="792" spans="1:42" ht="2.25" customHeight="1" x14ac:dyDescent="0.25">
      <c r="A792" s="16"/>
    </row>
    <row r="793" spans="1:42" ht="15" customHeight="1" x14ac:dyDescent="0.25">
      <c r="A793" s="16"/>
      <c r="B793" s="113" t="s">
        <v>72</v>
      </c>
      <c r="C793" s="113"/>
      <c r="D793" s="113"/>
      <c r="E793" s="113"/>
      <c r="F793" s="113"/>
      <c r="G793" s="113"/>
      <c r="H793" s="113"/>
      <c r="I793" s="113"/>
      <c r="J793" s="113"/>
      <c r="K793" s="113"/>
      <c r="L793" s="113"/>
      <c r="M793" s="113"/>
      <c r="O793" s="121"/>
      <c r="P793" s="122"/>
      <c r="Q793" s="122"/>
      <c r="R793" s="122"/>
      <c r="S793" s="122"/>
      <c r="T793" s="122"/>
      <c r="U793" s="122"/>
      <c r="V793" s="122"/>
      <c r="W793" s="122"/>
      <c r="X793" s="122"/>
      <c r="Y793" s="122"/>
      <c r="Z793" s="122"/>
      <c r="AA793" s="122"/>
      <c r="AB793" s="122"/>
      <c r="AC793" s="122"/>
      <c r="AD793" s="122"/>
      <c r="AE793" s="122"/>
      <c r="AF793" s="122"/>
      <c r="AG793" s="122"/>
      <c r="AH793" s="123"/>
    </row>
    <row r="794" spans="1:42" ht="2.25" customHeight="1" x14ac:dyDescent="0.25">
      <c r="A794" s="10"/>
    </row>
    <row r="795" spans="1:42" ht="15" customHeight="1" x14ac:dyDescent="0.25">
      <c r="A795" s="16"/>
      <c r="B795" s="113" t="s">
        <v>299</v>
      </c>
      <c r="C795" s="113"/>
      <c r="D795" s="113"/>
      <c r="E795" s="113"/>
      <c r="F795" s="113"/>
      <c r="G795" s="113"/>
      <c r="H795" s="113"/>
      <c r="I795" s="113"/>
      <c r="J795" s="113"/>
      <c r="K795" s="113"/>
      <c r="L795" s="113"/>
      <c r="M795" s="113"/>
      <c r="O795" s="121"/>
      <c r="P795" s="122"/>
      <c r="Q795" s="122"/>
      <c r="R795" s="122"/>
      <c r="S795" s="122"/>
      <c r="T795" s="122"/>
      <c r="U795" s="122"/>
      <c r="V795" s="122"/>
      <c r="W795" s="122"/>
      <c r="X795" s="122"/>
      <c r="Y795" s="122"/>
      <c r="Z795" s="122"/>
      <c r="AA795" s="122"/>
      <c r="AB795" s="122"/>
      <c r="AC795" s="122"/>
      <c r="AD795" s="122"/>
      <c r="AE795" s="122"/>
      <c r="AF795" s="122"/>
      <c r="AG795" s="122"/>
      <c r="AH795" s="123"/>
    </row>
    <row r="796" spans="1:42" ht="15" customHeight="1" x14ac:dyDescent="0.25">
      <c r="A796" s="16"/>
    </row>
    <row r="797" spans="1:42" ht="15" customHeight="1" x14ac:dyDescent="0.25">
      <c r="A797" s="16"/>
      <c r="B797" s="97" t="s">
        <v>300</v>
      </c>
      <c r="C797" s="97"/>
      <c r="D797" s="97"/>
      <c r="E797" s="97"/>
      <c r="F797" s="97"/>
      <c r="G797" s="97"/>
      <c r="H797" s="97"/>
      <c r="I797" s="97"/>
      <c r="J797" s="97"/>
      <c r="K797" s="97"/>
      <c r="L797" s="97"/>
      <c r="M797" s="97"/>
      <c r="N797" s="97"/>
      <c r="O797" s="97"/>
      <c r="P797" s="97"/>
      <c r="Q797" s="97"/>
      <c r="R797" s="97"/>
      <c r="S797" s="97"/>
      <c r="T797" s="97"/>
      <c r="U797" s="97"/>
      <c r="V797" s="97"/>
      <c r="W797" s="97"/>
      <c r="X797" s="97"/>
      <c r="Y797" s="97"/>
      <c r="Z797" s="97"/>
      <c r="AA797" s="97"/>
      <c r="AB797" s="97"/>
      <c r="AC797" s="97"/>
      <c r="AD797" s="97"/>
      <c r="AE797" s="97"/>
      <c r="AF797" s="97"/>
      <c r="AG797" s="97"/>
      <c r="AH797" s="97"/>
      <c r="AI797" s="97"/>
      <c r="AJ797" s="97"/>
      <c r="AK797" s="97"/>
      <c r="AL797" s="97"/>
      <c r="AM797" s="97"/>
      <c r="AN797" s="97"/>
      <c r="AO797" s="97"/>
      <c r="AP797" s="98"/>
    </row>
    <row r="798" spans="1:42" ht="15" customHeight="1" x14ac:dyDescent="0.25">
      <c r="A798" s="16"/>
    </row>
    <row r="799" spans="1:42" ht="15" customHeight="1" x14ac:dyDescent="0.25">
      <c r="A799" s="13"/>
      <c r="B799" s="65"/>
      <c r="C799" s="65"/>
      <c r="D799" s="65"/>
      <c r="E799" s="65"/>
      <c r="F799" s="65"/>
      <c r="G799" s="65"/>
      <c r="H799" s="65"/>
      <c r="I799" s="65"/>
      <c r="J799" s="65"/>
      <c r="K799" s="65"/>
      <c r="L799" s="65"/>
      <c r="M799" s="65"/>
      <c r="N799" s="65"/>
      <c r="O799" s="65"/>
      <c r="P799" s="65"/>
      <c r="Q799" s="65"/>
      <c r="R799" s="65"/>
      <c r="S799" s="65"/>
      <c r="T799" s="65"/>
      <c r="U799" s="65"/>
      <c r="V799" s="65"/>
      <c r="W799" s="66"/>
      <c r="X799" s="66"/>
      <c r="Y799" s="66"/>
      <c r="Z799" s="66"/>
      <c r="AA799" s="66"/>
      <c r="AB799" s="66"/>
      <c r="AC799" s="66"/>
      <c r="AD799" s="66"/>
      <c r="AE799" s="66"/>
      <c r="AF799" s="66"/>
      <c r="AG799" s="66"/>
      <c r="AH799" s="66"/>
      <c r="AI799" s="66"/>
      <c r="AJ799" s="66"/>
      <c r="AK799" s="66"/>
      <c r="AL799" s="66"/>
      <c r="AM799" s="66"/>
      <c r="AN799" s="66"/>
      <c r="AO799" s="66"/>
      <c r="AP799" s="66"/>
    </row>
    <row r="800" spans="1:42" ht="15" customHeight="1" x14ac:dyDescent="0.25">
      <c r="A800" s="16">
        <v>66</v>
      </c>
      <c r="B800" s="99" t="s">
        <v>301</v>
      </c>
      <c r="C800" s="99"/>
      <c r="D800" s="99"/>
      <c r="E800" s="99"/>
      <c r="F800" s="99"/>
      <c r="G800" s="99"/>
      <c r="H800" s="99"/>
      <c r="I800" s="99"/>
      <c r="J800" s="99"/>
      <c r="K800" s="99"/>
      <c r="L800" s="99"/>
      <c r="M800" s="99"/>
      <c r="N800" s="99"/>
      <c r="O800" s="99"/>
      <c r="P800" s="99"/>
      <c r="Q800" s="99"/>
      <c r="R800" s="99"/>
      <c r="S800" s="99"/>
      <c r="T800" s="99"/>
      <c r="U800" s="99"/>
      <c r="V800" s="99"/>
      <c r="W800" s="99"/>
      <c r="X800" s="99"/>
      <c r="Y800" s="99"/>
      <c r="Z800" s="99"/>
      <c r="AA800" s="99"/>
      <c r="AB800" s="99"/>
      <c r="AC800" s="99"/>
      <c r="AD800" s="99"/>
      <c r="AE800" s="99"/>
      <c r="AF800" s="99"/>
      <c r="AG800" s="99"/>
      <c r="AH800" s="99"/>
      <c r="AI800" s="99"/>
      <c r="AJ800" s="99"/>
      <c r="AK800" s="99"/>
      <c r="AL800" s="99"/>
      <c r="AM800" s="99"/>
      <c r="AN800" s="99"/>
      <c r="AO800" s="99"/>
      <c r="AP800" s="99"/>
    </row>
    <row r="801" spans="1:42" ht="30" customHeight="1" x14ac:dyDescent="0.25">
      <c r="A801" s="16"/>
      <c r="B801" s="100" t="s">
        <v>302</v>
      </c>
      <c r="C801" s="101"/>
      <c r="D801" s="101"/>
      <c r="E801" s="101"/>
      <c r="F801" s="101"/>
      <c r="G801" s="101"/>
      <c r="H801" s="101"/>
      <c r="I801" s="101"/>
      <c r="J801" s="101"/>
      <c r="K801" s="101"/>
      <c r="L801" s="101"/>
      <c r="M801" s="101"/>
      <c r="N801" s="101"/>
      <c r="O801" s="101"/>
      <c r="P801" s="101"/>
      <c r="Q801" s="101"/>
      <c r="R801" s="101"/>
      <c r="S801" s="101"/>
      <c r="T801" s="101"/>
      <c r="U801" s="101"/>
      <c r="V801" s="101"/>
      <c r="W801" s="101"/>
      <c r="X801" s="101"/>
      <c r="Y801" s="101"/>
      <c r="Z801" s="101"/>
      <c r="AA801" s="101"/>
      <c r="AB801" s="101"/>
      <c r="AC801" s="101"/>
      <c r="AD801" s="101"/>
      <c r="AE801" s="101"/>
      <c r="AF801" s="101"/>
      <c r="AG801" s="101"/>
      <c r="AH801" s="101"/>
      <c r="AI801" s="101"/>
      <c r="AJ801" s="101"/>
      <c r="AK801" s="101"/>
      <c r="AL801" s="101"/>
      <c r="AM801" s="101"/>
      <c r="AN801" s="101"/>
      <c r="AO801" s="101"/>
      <c r="AP801" s="67"/>
    </row>
    <row r="802" spans="1:42" ht="15" customHeight="1" x14ac:dyDescent="0.25">
      <c r="A802" s="16"/>
      <c r="B802" s="103" t="s">
        <v>303</v>
      </c>
      <c r="C802" s="103"/>
      <c r="D802" s="103"/>
      <c r="E802" s="103"/>
      <c r="F802" s="103"/>
      <c r="G802" s="103"/>
      <c r="H802" s="103"/>
      <c r="I802" s="103"/>
      <c r="J802" s="103"/>
      <c r="K802" s="103"/>
      <c r="L802" s="103"/>
      <c r="M802" s="103"/>
      <c r="N802" s="103"/>
      <c r="O802" s="103"/>
      <c r="P802" s="103"/>
      <c r="Q802" s="103"/>
      <c r="R802" s="103"/>
      <c r="S802" s="103"/>
      <c r="T802" s="103"/>
      <c r="U802" s="103"/>
      <c r="V802" s="103"/>
      <c r="W802" s="103"/>
      <c r="X802" s="103"/>
      <c r="Y802" s="103"/>
      <c r="Z802" s="103"/>
      <c r="AA802" s="103"/>
      <c r="AB802" s="103"/>
      <c r="AC802" s="103"/>
      <c r="AD802" s="103"/>
      <c r="AE802" s="103"/>
      <c r="AF802" s="103"/>
      <c r="AG802" s="103"/>
      <c r="AH802" s="103"/>
      <c r="AI802" s="103"/>
      <c r="AJ802" s="103"/>
      <c r="AK802" s="103"/>
      <c r="AL802" s="103"/>
      <c r="AM802" s="103"/>
      <c r="AN802" s="103"/>
      <c r="AO802" s="103"/>
      <c r="AP802" s="103"/>
    </row>
    <row r="803" spans="1:42" ht="15" customHeight="1" x14ac:dyDescent="0.25">
      <c r="A803" s="38"/>
      <c r="B803" s="41"/>
      <c r="C803" s="41"/>
      <c r="D803" s="41"/>
      <c r="E803" s="41"/>
      <c r="F803" s="41"/>
      <c r="G803" s="41"/>
      <c r="H803" s="41"/>
      <c r="I803" s="41"/>
      <c r="J803" s="41"/>
      <c r="K803" s="41"/>
      <c r="L803" s="41"/>
      <c r="M803" s="41"/>
      <c r="N803" s="41"/>
      <c r="O803" s="41"/>
      <c r="P803" s="41"/>
      <c r="Q803" s="41"/>
      <c r="R803" s="41"/>
      <c r="S803" s="41"/>
      <c r="T803" s="41"/>
      <c r="U803" s="41"/>
      <c r="V803" s="41"/>
      <c r="W803" s="41"/>
      <c r="X803" s="41"/>
      <c r="Y803" s="41"/>
      <c r="Z803" s="41"/>
      <c r="AA803" s="41"/>
      <c r="AB803" s="41"/>
      <c r="AC803" s="41"/>
      <c r="AD803" s="41"/>
      <c r="AE803" s="41"/>
      <c r="AF803" s="41"/>
      <c r="AG803" s="41"/>
      <c r="AH803" s="41"/>
      <c r="AI803" s="41"/>
      <c r="AJ803" s="41"/>
      <c r="AK803" s="41"/>
      <c r="AL803" s="41"/>
      <c r="AM803" s="41"/>
      <c r="AN803" s="41"/>
      <c r="AO803" s="41"/>
      <c r="AP803" s="41"/>
    </row>
    <row r="804" spans="1:42" ht="15" customHeight="1" x14ac:dyDescent="0.25"/>
    <row r="805" spans="1:42" ht="15" customHeight="1" x14ac:dyDescent="0.25"/>
    <row r="806" spans="1:42" ht="15" customHeight="1" x14ac:dyDescent="0.25"/>
    <row r="807" spans="1:42" ht="15" customHeight="1" x14ac:dyDescent="0.25"/>
    <row r="808" spans="1:42" ht="15" customHeight="1" x14ac:dyDescent="0.25"/>
    <row r="809" spans="1:42" ht="15" customHeight="1" x14ac:dyDescent="0.25"/>
    <row r="810" spans="1:42" ht="15" customHeight="1" x14ac:dyDescent="0.25"/>
    <row r="811" spans="1:42" ht="15" customHeight="1" x14ac:dyDescent="0.25"/>
    <row r="812" spans="1:42" ht="15" customHeight="1" x14ac:dyDescent="0.25"/>
    <row r="813" spans="1:42" ht="15" customHeight="1" x14ac:dyDescent="0.25"/>
    <row r="814" spans="1:42" ht="15" customHeight="1" x14ac:dyDescent="0.25"/>
    <row r="815" spans="1:42" ht="15" customHeight="1" x14ac:dyDescent="0.25"/>
    <row r="816" spans="1:42"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sheetData>
  <sheetProtection algorithmName="SHA-512" hashValue="DJdPvbmcpOMSRGzJ+RAaPAuEnWAPLR5j4//iay0CJAud1QaQJPPWNWT1kaoDL2gKNTVM3/bFEQXbg8LKf3JPRA==" saltValue="LjyIHvBw5LLbBw9QOcDpjw==" spinCount="100000" sheet="1" objects="1" scenarios="1"/>
  <mergeCells count="879">
    <mergeCell ref="B613:AP619"/>
    <mergeCell ref="B53:AP53"/>
    <mergeCell ref="C54:Q54"/>
    <mergeCell ref="S54:AP54"/>
    <mergeCell ref="C180:AP180"/>
    <mergeCell ref="B230:AP230"/>
    <mergeCell ref="B315:AP315"/>
    <mergeCell ref="B610:AP610"/>
    <mergeCell ref="Q90:AP90"/>
    <mergeCell ref="B92:O92"/>
    <mergeCell ref="Q92:AK92"/>
    <mergeCell ref="AM92:AP92"/>
    <mergeCell ref="B94:O94"/>
    <mergeCell ref="Q94:T94"/>
    <mergeCell ref="V94:AP94"/>
    <mergeCell ref="B114:O114"/>
    <mergeCell ref="Q114:V114"/>
    <mergeCell ref="B327:AP328"/>
    <mergeCell ref="W114:X114"/>
    <mergeCell ref="Z114:AE114"/>
    <mergeCell ref="AF114:AG114"/>
    <mergeCell ref="AI114:AN114"/>
    <mergeCell ref="AO114:AP114"/>
    <mergeCell ref="B571:AP571"/>
    <mergeCell ref="C32:N32"/>
    <mergeCell ref="B340:E340"/>
    <mergeCell ref="Z634:AG634"/>
    <mergeCell ref="B58:AP58"/>
    <mergeCell ref="C38:N38"/>
    <mergeCell ref="C46:J46"/>
    <mergeCell ref="C48:T48"/>
    <mergeCell ref="S59:AP59"/>
    <mergeCell ref="C61:AP61"/>
    <mergeCell ref="C59:Q59"/>
    <mergeCell ref="B334:AP334"/>
    <mergeCell ref="B338:AP338"/>
    <mergeCell ref="B202:O202"/>
    <mergeCell ref="B204:O204"/>
    <mergeCell ref="C56:AP56"/>
    <mergeCell ref="B90:O90"/>
    <mergeCell ref="B606:O606"/>
    <mergeCell ref="Q606:V606"/>
    <mergeCell ref="W606:X606"/>
    <mergeCell ref="B608:O608"/>
    <mergeCell ref="Q608:V608"/>
    <mergeCell ref="W608:X608"/>
    <mergeCell ref="B209:AP209"/>
    <mergeCell ref="D213:AP218"/>
    <mergeCell ref="J11:Q11"/>
    <mergeCell ref="J25:AP25"/>
    <mergeCell ref="B25:C25"/>
    <mergeCell ref="D25:I25"/>
    <mergeCell ref="B26:AP26"/>
    <mergeCell ref="B23:AP23"/>
    <mergeCell ref="AH8:AP8"/>
    <mergeCell ref="AH9:AP9"/>
    <mergeCell ref="AI10:AP11"/>
    <mergeCell ref="AG2:AP2"/>
    <mergeCell ref="AH7:AP7"/>
    <mergeCell ref="B42:AP42"/>
    <mergeCell ref="C44:AP44"/>
    <mergeCell ref="C50:AP50"/>
    <mergeCell ref="B40:AP40"/>
    <mergeCell ref="B34:AP34"/>
    <mergeCell ref="AL1:AP1"/>
    <mergeCell ref="Q38:AB38"/>
    <mergeCell ref="Q36:AB36"/>
    <mergeCell ref="B30:AP30"/>
    <mergeCell ref="Q32:AB32"/>
    <mergeCell ref="AE32:AP32"/>
    <mergeCell ref="B18:AP18"/>
    <mergeCell ref="B20:AP21"/>
    <mergeCell ref="B13:AP13"/>
    <mergeCell ref="B28:AP28"/>
    <mergeCell ref="B6:AP6"/>
    <mergeCell ref="B2:AF4"/>
    <mergeCell ref="B15:AP16"/>
    <mergeCell ref="AE38:AP38"/>
    <mergeCell ref="AE36:AP36"/>
    <mergeCell ref="H11:I11"/>
    <mergeCell ref="C36:N36"/>
    <mergeCell ref="AO580:AP580"/>
    <mergeCell ref="B388:E388"/>
    <mergeCell ref="U407:V407"/>
    <mergeCell ref="X407:AC407"/>
    <mergeCell ref="AD407:AE407"/>
    <mergeCell ref="A408:N408"/>
    <mergeCell ref="B409:O409"/>
    <mergeCell ref="Q409:T409"/>
    <mergeCell ref="U409:V409"/>
    <mergeCell ref="X469:AC469"/>
    <mergeCell ref="X465:AC465"/>
    <mergeCell ref="B391:AP391"/>
    <mergeCell ref="X403:AC403"/>
    <mergeCell ref="Q401:T401"/>
    <mergeCell ref="Q403:T403"/>
    <mergeCell ref="B393:AP394"/>
    <mergeCell ref="B398:AP399"/>
    <mergeCell ref="X467:AC467"/>
    <mergeCell ref="B411:O411"/>
    <mergeCell ref="B403:O403"/>
    <mergeCell ref="B407:O407"/>
    <mergeCell ref="B425:O425"/>
    <mergeCell ref="Q496:V496"/>
    <mergeCell ref="W496:X496"/>
    <mergeCell ref="B498:O498"/>
    <mergeCell ref="Q498:V498"/>
    <mergeCell ref="W498:X498"/>
    <mergeCell ref="B518:E518"/>
    <mergeCell ref="M576:N576"/>
    <mergeCell ref="B576:E576"/>
    <mergeCell ref="G576:L576"/>
    <mergeCell ref="X425:AC425"/>
    <mergeCell ref="AD425:AE425"/>
    <mergeCell ref="B427:O427"/>
    <mergeCell ref="Q427:T427"/>
    <mergeCell ref="U427:V427"/>
    <mergeCell ref="X427:AC427"/>
    <mergeCell ref="AD427:AE427"/>
    <mergeCell ref="B582:AP582"/>
    <mergeCell ref="B584:O584"/>
    <mergeCell ref="Q584:V584"/>
    <mergeCell ref="W584:X584"/>
    <mergeCell ref="B488:AP488"/>
    <mergeCell ref="B490:G490"/>
    <mergeCell ref="B500:O500"/>
    <mergeCell ref="Q500:V500"/>
    <mergeCell ref="W500:X500"/>
    <mergeCell ref="B502:AP502"/>
    <mergeCell ref="B504:AP504"/>
    <mergeCell ref="B506:AP507"/>
    <mergeCell ref="B492:AP492"/>
    <mergeCell ref="B494:O494"/>
    <mergeCell ref="Q494:V494"/>
    <mergeCell ref="W494:X494"/>
    <mergeCell ref="B496:O496"/>
    <mergeCell ref="AD467:AE467"/>
    <mergeCell ref="X457:AC457"/>
    <mergeCell ref="X459:AC459"/>
    <mergeCell ref="X409:AC409"/>
    <mergeCell ref="AD409:AE409"/>
    <mergeCell ref="B405:O405"/>
    <mergeCell ref="B375:O376"/>
    <mergeCell ref="Q376:T376"/>
    <mergeCell ref="B378:AP378"/>
    <mergeCell ref="B380:E380"/>
    <mergeCell ref="B382:AP382"/>
    <mergeCell ref="B384:E384"/>
    <mergeCell ref="B386:AP386"/>
    <mergeCell ref="B396:O396"/>
    <mergeCell ref="Q396:T396"/>
    <mergeCell ref="U396:V396"/>
    <mergeCell ref="X396:AC396"/>
    <mergeCell ref="AD396:AE396"/>
    <mergeCell ref="B417:O417"/>
    <mergeCell ref="AD465:AE465"/>
    <mergeCell ref="X461:AC461"/>
    <mergeCell ref="X453:AC453"/>
    <mergeCell ref="Q425:T425"/>
    <mergeCell ref="U425:V425"/>
    <mergeCell ref="P576:S576"/>
    <mergeCell ref="AK580:AN580"/>
    <mergeCell ref="P745:S745"/>
    <mergeCell ref="T745:U745"/>
    <mergeCell ref="W745:Z745"/>
    <mergeCell ref="AA745:AB745"/>
    <mergeCell ref="AD745:AG745"/>
    <mergeCell ref="U403:V403"/>
    <mergeCell ref="AD405:AE405"/>
    <mergeCell ref="AD403:AE403"/>
    <mergeCell ref="Q411:T411"/>
    <mergeCell ref="U411:V411"/>
    <mergeCell ref="X411:AC411"/>
    <mergeCell ref="AD411:AE411"/>
    <mergeCell ref="Q405:T405"/>
    <mergeCell ref="U405:V405"/>
    <mergeCell ref="Q407:T407"/>
    <mergeCell ref="Q419:T419"/>
    <mergeCell ref="U419:V419"/>
    <mergeCell ref="X419:AC419"/>
    <mergeCell ref="B612:AP612"/>
    <mergeCell ref="Q664:X664"/>
    <mergeCell ref="Z664:AD664"/>
    <mergeCell ref="AI664:AO664"/>
    <mergeCell ref="Q417:T417"/>
    <mergeCell ref="U417:V417"/>
    <mergeCell ref="X417:AC417"/>
    <mergeCell ref="AD417:AE417"/>
    <mergeCell ref="B419:O419"/>
    <mergeCell ref="U421:V421"/>
    <mergeCell ref="X421:AC421"/>
    <mergeCell ref="AD421:AE421"/>
    <mergeCell ref="B423:O423"/>
    <mergeCell ref="Q423:T423"/>
    <mergeCell ref="U423:V423"/>
    <mergeCell ref="X423:AC423"/>
    <mergeCell ref="AD423:AE423"/>
    <mergeCell ref="B421:O421"/>
    <mergeCell ref="Q421:T421"/>
    <mergeCell ref="B433:O433"/>
    <mergeCell ref="Q433:T433"/>
    <mergeCell ref="U433:V433"/>
    <mergeCell ref="X433:AC433"/>
    <mergeCell ref="AD433:AE433"/>
    <mergeCell ref="B435:O435"/>
    <mergeCell ref="AD459:AE459"/>
    <mergeCell ref="AF626:AG626"/>
    <mergeCell ref="AI626:AM626"/>
    <mergeCell ref="Q435:T435"/>
    <mergeCell ref="U435:V435"/>
    <mergeCell ref="X435:AC435"/>
    <mergeCell ref="AD435:AE435"/>
    <mergeCell ref="Q451:T451"/>
    <mergeCell ref="U451:V451"/>
    <mergeCell ref="X451:AC451"/>
    <mergeCell ref="AD451:AE451"/>
    <mergeCell ref="B437:O437"/>
    <mergeCell ref="Q437:T437"/>
    <mergeCell ref="U437:V437"/>
    <mergeCell ref="X437:AC437"/>
    <mergeCell ref="AD437:AE437"/>
    <mergeCell ref="B439:O439"/>
    <mergeCell ref="Q439:T439"/>
    <mergeCell ref="B628:O628"/>
    <mergeCell ref="Q628:V628"/>
    <mergeCell ref="W628:X628"/>
    <mergeCell ref="Z628:AE628"/>
    <mergeCell ref="B630:AP630"/>
    <mergeCell ref="B655:AP661"/>
    <mergeCell ref="Z632:AI632"/>
    <mergeCell ref="B634:O634"/>
    <mergeCell ref="Q634:V634"/>
    <mergeCell ref="W634:X634"/>
    <mergeCell ref="AH634:AI634"/>
    <mergeCell ref="B636:O636"/>
    <mergeCell ref="B110:O110"/>
    <mergeCell ref="Q110:AP110"/>
    <mergeCell ref="B112:O112"/>
    <mergeCell ref="Q112:AP112"/>
    <mergeCell ref="B106:AP106"/>
    <mergeCell ref="B108:O108"/>
    <mergeCell ref="Q108:AP108"/>
    <mergeCell ref="B96:O96"/>
    <mergeCell ref="Q96:AP96"/>
    <mergeCell ref="B98:AP98"/>
    <mergeCell ref="B100:O100"/>
    <mergeCell ref="Q100:AP100"/>
    <mergeCell ref="B102:O102"/>
    <mergeCell ref="Q102:AK102"/>
    <mergeCell ref="AM102:AP102"/>
    <mergeCell ref="B104:O104"/>
    <mergeCell ref="Q104:T104"/>
    <mergeCell ref="V104:AP104"/>
    <mergeCell ref="C66:V66"/>
    <mergeCell ref="X66:AA66"/>
    <mergeCell ref="AC66:AF66"/>
    <mergeCell ref="AH66:AK66"/>
    <mergeCell ref="AM66:AP66"/>
    <mergeCell ref="C67:AP67"/>
    <mergeCell ref="B69:AP69"/>
    <mergeCell ref="B71:O71"/>
    <mergeCell ref="Q71:AP71"/>
    <mergeCell ref="B73:O73"/>
    <mergeCell ref="Q73:AK73"/>
    <mergeCell ref="AM73:AP73"/>
    <mergeCell ref="B75:O75"/>
    <mergeCell ref="Q75:T75"/>
    <mergeCell ref="V75:AP75"/>
    <mergeCell ref="B77:O77"/>
    <mergeCell ref="A87:AP87"/>
    <mergeCell ref="B88:AP88"/>
    <mergeCell ref="B81:O81"/>
    <mergeCell ref="Q81:AP81"/>
    <mergeCell ref="B83:O83"/>
    <mergeCell ref="Q83:AK83"/>
    <mergeCell ref="AM83:AP83"/>
    <mergeCell ref="B85:O85"/>
    <mergeCell ref="Q85:T85"/>
    <mergeCell ref="V85:AP85"/>
    <mergeCell ref="B79:AP79"/>
    <mergeCell ref="B138:O138"/>
    <mergeCell ref="Q138:T138"/>
    <mergeCell ref="V138:AP138"/>
    <mergeCell ref="B116:O116"/>
    <mergeCell ref="Q116:R116"/>
    <mergeCell ref="V116:X116"/>
    <mergeCell ref="AB116:AC116"/>
    <mergeCell ref="B118:AP118"/>
    <mergeCell ref="C120:AP120"/>
    <mergeCell ref="C122:AP122"/>
    <mergeCell ref="B124:AP124"/>
    <mergeCell ref="B126:AP126"/>
    <mergeCell ref="AM136:AP136"/>
    <mergeCell ref="C128:AP128"/>
    <mergeCell ref="C130:AP130"/>
    <mergeCell ref="B132:AP132"/>
    <mergeCell ref="B134:O134"/>
    <mergeCell ref="Q134:AP134"/>
    <mergeCell ref="B136:O136"/>
    <mergeCell ref="Q136:AK136"/>
    <mergeCell ref="B140:O140"/>
    <mergeCell ref="Q140:AP140"/>
    <mergeCell ref="B142:O142"/>
    <mergeCell ref="Q142:AP142"/>
    <mergeCell ref="B144:O144"/>
    <mergeCell ref="Q144:AP144"/>
    <mergeCell ref="C185:AP185"/>
    <mergeCell ref="C187:AP187"/>
    <mergeCell ref="C151:G151"/>
    <mergeCell ref="B153:AP153"/>
    <mergeCell ref="B157:AP158"/>
    <mergeCell ref="AD160:AP160"/>
    <mergeCell ref="C161:AC161"/>
    <mergeCell ref="A163:AP163"/>
    <mergeCell ref="B146:AP147"/>
    <mergeCell ref="C149:G149"/>
    <mergeCell ref="B226:AP226"/>
    <mergeCell ref="B189:AP189"/>
    <mergeCell ref="B191:O191"/>
    <mergeCell ref="Q191:AP192"/>
    <mergeCell ref="B194:O194"/>
    <mergeCell ref="B196:O196"/>
    <mergeCell ref="Q196:AK196"/>
    <mergeCell ref="AM196:AP196"/>
    <mergeCell ref="B165:AP165"/>
    <mergeCell ref="B167:AP167"/>
    <mergeCell ref="C168:AP168"/>
    <mergeCell ref="C170:AP170"/>
    <mergeCell ref="B172:AP172"/>
    <mergeCell ref="B174:AP174"/>
    <mergeCell ref="C176:AP176"/>
    <mergeCell ref="C178:AP178"/>
    <mergeCell ref="B182:AP183"/>
    <mergeCell ref="B198:O198"/>
    <mergeCell ref="B200:O200"/>
    <mergeCell ref="B206:AP206"/>
    <mergeCell ref="B208:C208"/>
    <mergeCell ref="C211:AP211"/>
    <mergeCell ref="D220:AP222"/>
    <mergeCell ref="C224:AP224"/>
    <mergeCell ref="V208:AP208"/>
    <mergeCell ref="D208:U208"/>
    <mergeCell ref="Q198:T198"/>
    <mergeCell ref="V198:AP198"/>
    <mergeCell ref="Q202:AK202"/>
    <mergeCell ref="AM202:AP202"/>
    <mergeCell ref="Q204:T204"/>
    <mergeCell ref="V204:AP204"/>
    <mergeCell ref="B228:AP228"/>
    <mergeCell ref="C232:AP232"/>
    <mergeCell ref="B293:D293"/>
    <mergeCell ref="H293:I293"/>
    <mergeCell ref="B295:AP295"/>
    <mergeCell ref="B297:AP297"/>
    <mergeCell ref="B299:C299"/>
    <mergeCell ref="E299:I299"/>
    <mergeCell ref="B301:AP301"/>
    <mergeCell ref="C234:AP234"/>
    <mergeCell ref="B236:AP236"/>
    <mergeCell ref="B238:AP238"/>
    <mergeCell ref="C240:AP240"/>
    <mergeCell ref="C242:AP242"/>
    <mergeCell ref="C244:AP244"/>
    <mergeCell ref="C246:AP246"/>
    <mergeCell ref="C248:AP248"/>
    <mergeCell ref="B305:AP305"/>
    <mergeCell ref="W303:AE303"/>
    <mergeCell ref="AF303:AG303"/>
    <mergeCell ref="C250:AP250"/>
    <mergeCell ref="C252:H252"/>
    <mergeCell ref="I252:AG252"/>
    <mergeCell ref="B254:AP254"/>
    <mergeCell ref="B256:AP270"/>
    <mergeCell ref="B272:AP272"/>
    <mergeCell ref="B273:AP273"/>
    <mergeCell ref="B275:AP289"/>
    <mergeCell ref="B291:AP291"/>
    <mergeCell ref="C307:AP307"/>
    <mergeCell ref="B309:AP310"/>
    <mergeCell ref="C311:AP311"/>
    <mergeCell ref="C313:AP313"/>
    <mergeCell ref="C317:AP317"/>
    <mergeCell ref="C319:AP319"/>
    <mergeCell ref="C321:AP321"/>
    <mergeCell ref="C323:AP323"/>
    <mergeCell ref="B346:AP346"/>
    <mergeCell ref="J325:AP325"/>
    <mergeCell ref="C330:AP330"/>
    <mergeCell ref="C332:AP332"/>
    <mergeCell ref="B335:E335"/>
    <mergeCell ref="B337:AP337"/>
    <mergeCell ref="B342:AP342"/>
    <mergeCell ref="B344:AR344"/>
    <mergeCell ref="B348:AP348"/>
    <mergeCell ref="B350:AP362"/>
    <mergeCell ref="B365:AP365"/>
    <mergeCell ref="B367:AP367"/>
    <mergeCell ref="B369:AP369"/>
    <mergeCell ref="B371:AP371"/>
    <mergeCell ref="AD419:AE419"/>
    <mergeCell ref="B413:O413"/>
    <mergeCell ref="Q413:T413"/>
    <mergeCell ref="U413:V413"/>
    <mergeCell ref="X413:AC413"/>
    <mergeCell ref="AD413:AE413"/>
    <mergeCell ref="B415:O415"/>
    <mergeCell ref="Q415:T415"/>
    <mergeCell ref="U415:V415"/>
    <mergeCell ref="X415:AC415"/>
    <mergeCell ref="AD415:AE415"/>
    <mergeCell ref="U401:V401"/>
    <mergeCell ref="AD401:AE401"/>
    <mergeCell ref="B401:O401"/>
    <mergeCell ref="X401:AC401"/>
    <mergeCell ref="Q373:T373"/>
    <mergeCell ref="B373:O373"/>
    <mergeCell ref="X405:AC405"/>
    <mergeCell ref="B429:O429"/>
    <mergeCell ref="Q429:T429"/>
    <mergeCell ref="U429:V429"/>
    <mergeCell ref="X429:AC429"/>
    <mergeCell ref="AD429:AE429"/>
    <mergeCell ref="B431:O431"/>
    <mergeCell ref="Q431:T431"/>
    <mergeCell ref="U431:V431"/>
    <mergeCell ref="X431:AC431"/>
    <mergeCell ref="AD431:AE431"/>
    <mergeCell ref="U439:V439"/>
    <mergeCell ref="X439:AC439"/>
    <mergeCell ref="AD439:AE439"/>
    <mergeCell ref="B441:O441"/>
    <mergeCell ref="Q441:T441"/>
    <mergeCell ref="U441:V441"/>
    <mergeCell ref="X441:AC441"/>
    <mergeCell ref="AD441:AE441"/>
    <mergeCell ref="B443:O443"/>
    <mergeCell ref="Q443:T443"/>
    <mergeCell ref="U443:V443"/>
    <mergeCell ref="X443:AC443"/>
    <mergeCell ref="AD443:AE443"/>
    <mergeCell ref="B463:AP463"/>
    <mergeCell ref="B465:O465"/>
    <mergeCell ref="Q465:T465"/>
    <mergeCell ref="U465:V465"/>
    <mergeCell ref="B467:O467"/>
    <mergeCell ref="Q467:T467"/>
    <mergeCell ref="U467:V467"/>
    <mergeCell ref="U468:V468"/>
    <mergeCell ref="B445:O445"/>
    <mergeCell ref="Q445:T445"/>
    <mergeCell ref="U445:V445"/>
    <mergeCell ref="X445:AC445"/>
    <mergeCell ref="AD445:AE445"/>
    <mergeCell ref="B447:O447"/>
    <mergeCell ref="Q447:T447"/>
    <mergeCell ref="U447:V447"/>
    <mergeCell ref="X447:AC447"/>
    <mergeCell ref="AD447:AE447"/>
    <mergeCell ref="B449:O449"/>
    <mergeCell ref="Q449:T449"/>
    <mergeCell ref="U449:V449"/>
    <mergeCell ref="X449:AC449"/>
    <mergeCell ref="AD449:AE449"/>
    <mergeCell ref="B451:O451"/>
    <mergeCell ref="B453:O453"/>
    <mergeCell ref="B455:AP455"/>
    <mergeCell ref="B457:O457"/>
    <mergeCell ref="Q457:T457"/>
    <mergeCell ref="U457:V457"/>
    <mergeCell ref="B459:O459"/>
    <mergeCell ref="Q459:T459"/>
    <mergeCell ref="U459:V459"/>
    <mergeCell ref="B461:O461"/>
    <mergeCell ref="AD461:AE461"/>
    <mergeCell ref="AD457:AE457"/>
    <mergeCell ref="AD453:AE453"/>
    <mergeCell ref="B480:O480"/>
    <mergeCell ref="Q480:V480"/>
    <mergeCell ref="W480:X480"/>
    <mergeCell ref="B482:O482"/>
    <mergeCell ref="Q482:V482"/>
    <mergeCell ref="W482:X482"/>
    <mergeCell ref="AD469:AE469"/>
    <mergeCell ref="W484:X484"/>
    <mergeCell ref="H490:I490"/>
    <mergeCell ref="B469:O469"/>
    <mergeCell ref="A470:AP470"/>
    <mergeCell ref="B471:AP472"/>
    <mergeCell ref="B474:AP474"/>
    <mergeCell ref="B476:O476"/>
    <mergeCell ref="Q476:V476"/>
    <mergeCell ref="W476:X476"/>
    <mergeCell ref="B478:O478"/>
    <mergeCell ref="Q478:V478"/>
    <mergeCell ref="W478:X478"/>
    <mergeCell ref="B486:O486"/>
    <mergeCell ref="Q486:V486"/>
    <mergeCell ref="B484:O484"/>
    <mergeCell ref="Q484:V484"/>
    <mergeCell ref="W486:X486"/>
    <mergeCell ref="I518:N518"/>
    <mergeCell ref="S518:V518"/>
    <mergeCell ref="AF518:AK518"/>
    <mergeCell ref="AL518:AM518"/>
    <mergeCell ref="B520:E520"/>
    <mergeCell ref="I520:N520"/>
    <mergeCell ref="S520:V520"/>
    <mergeCell ref="AF520:AK520"/>
    <mergeCell ref="AL520:AM520"/>
    <mergeCell ref="B509:AP510"/>
    <mergeCell ref="B511:AP511"/>
    <mergeCell ref="B513:F514"/>
    <mergeCell ref="I513:Q514"/>
    <mergeCell ref="S513:V514"/>
    <mergeCell ref="X513:AN514"/>
    <mergeCell ref="B516:E516"/>
    <mergeCell ref="I516:N516"/>
    <mergeCell ref="S516:V516"/>
    <mergeCell ref="AF516:AK516"/>
    <mergeCell ref="AL516:AM516"/>
    <mergeCell ref="B526:E526"/>
    <mergeCell ref="I526:N526"/>
    <mergeCell ref="S526:V526"/>
    <mergeCell ref="AF526:AK526"/>
    <mergeCell ref="AL526:AM526"/>
    <mergeCell ref="B528:E528"/>
    <mergeCell ref="I528:N528"/>
    <mergeCell ref="S528:V528"/>
    <mergeCell ref="AF528:AK528"/>
    <mergeCell ref="AL528:AM528"/>
    <mergeCell ref="B522:E522"/>
    <mergeCell ref="I522:N522"/>
    <mergeCell ref="S522:V522"/>
    <mergeCell ref="AF522:AK522"/>
    <mergeCell ref="AL522:AM522"/>
    <mergeCell ref="B524:E524"/>
    <mergeCell ref="I524:N524"/>
    <mergeCell ref="S524:V524"/>
    <mergeCell ref="AF524:AK524"/>
    <mergeCell ref="AL524:AM524"/>
    <mergeCell ref="X549:AC549"/>
    <mergeCell ref="AD549:AE549"/>
    <mergeCell ref="AG549:AJ549"/>
    <mergeCell ref="B530:E530"/>
    <mergeCell ref="I530:N530"/>
    <mergeCell ref="S530:V530"/>
    <mergeCell ref="AF530:AK530"/>
    <mergeCell ref="AL530:AM530"/>
    <mergeCell ref="B532:E532"/>
    <mergeCell ref="I532:N532"/>
    <mergeCell ref="S532:V532"/>
    <mergeCell ref="AF532:AK532"/>
    <mergeCell ref="AL532:AM532"/>
    <mergeCell ref="B534:E534"/>
    <mergeCell ref="I534:N534"/>
    <mergeCell ref="S534:V534"/>
    <mergeCell ref="AF534:AK534"/>
    <mergeCell ref="AL534:AM534"/>
    <mergeCell ref="B536:E536"/>
    <mergeCell ref="I536:N536"/>
    <mergeCell ref="S536:V536"/>
    <mergeCell ref="AF536:AK536"/>
    <mergeCell ref="AL536:AM536"/>
    <mergeCell ref="AO553:AP553"/>
    <mergeCell ref="A554:AP554"/>
    <mergeCell ref="B555:AP556"/>
    <mergeCell ref="B557:AP557"/>
    <mergeCell ref="B559:F560"/>
    <mergeCell ref="I559:P560"/>
    <mergeCell ref="S559:V560"/>
    <mergeCell ref="Y559:AI560"/>
    <mergeCell ref="B538:E538"/>
    <mergeCell ref="I538:N538"/>
    <mergeCell ref="S538:V538"/>
    <mergeCell ref="AF538:AK538"/>
    <mergeCell ref="AL538:AM538"/>
    <mergeCell ref="B540:AP543"/>
    <mergeCell ref="B544:AP544"/>
    <mergeCell ref="B546:E547"/>
    <mergeCell ref="G546:N547"/>
    <mergeCell ref="P546:S547"/>
    <mergeCell ref="U546:AE547"/>
    <mergeCell ref="AG546:AO547"/>
    <mergeCell ref="B549:E549"/>
    <mergeCell ref="G549:L549"/>
    <mergeCell ref="M549:N549"/>
    <mergeCell ref="P549:S549"/>
    <mergeCell ref="B551:E551"/>
    <mergeCell ref="G551:L551"/>
    <mergeCell ref="M551:N551"/>
    <mergeCell ref="P551:S551"/>
    <mergeCell ref="X551:AC551"/>
    <mergeCell ref="AD551:AE551"/>
    <mergeCell ref="AG551:AJ551"/>
    <mergeCell ref="B553:AJ553"/>
    <mergeCell ref="AK553:AN553"/>
    <mergeCell ref="B562:E562"/>
    <mergeCell ref="I562:N562"/>
    <mergeCell ref="S562:V562"/>
    <mergeCell ref="AB562:AG562"/>
    <mergeCell ref="B564:E564"/>
    <mergeCell ref="I564:N564"/>
    <mergeCell ref="S564:V564"/>
    <mergeCell ref="AB564:AG564"/>
    <mergeCell ref="B566:E566"/>
    <mergeCell ref="I566:N566"/>
    <mergeCell ref="S566:V566"/>
    <mergeCell ref="AB566:AG566"/>
    <mergeCell ref="B568:AP570"/>
    <mergeCell ref="B573:E574"/>
    <mergeCell ref="G573:N574"/>
    <mergeCell ref="P573:S574"/>
    <mergeCell ref="U573:AE574"/>
    <mergeCell ref="AG573:AO574"/>
    <mergeCell ref="W596:X596"/>
    <mergeCell ref="X576:AC576"/>
    <mergeCell ref="AD576:AE576"/>
    <mergeCell ref="AG576:AJ576"/>
    <mergeCell ref="B578:E578"/>
    <mergeCell ref="G578:L578"/>
    <mergeCell ref="M578:N578"/>
    <mergeCell ref="P578:S578"/>
    <mergeCell ref="X578:AC578"/>
    <mergeCell ref="AD578:AE578"/>
    <mergeCell ref="AG578:AJ578"/>
    <mergeCell ref="B580:AJ580"/>
    <mergeCell ref="B586:O586"/>
    <mergeCell ref="Q586:V586"/>
    <mergeCell ref="W586:X586"/>
    <mergeCell ref="B588:O588"/>
    <mergeCell ref="Q588:V588"/>
    <mergeCell ref="W588:X588"/>
    <mergeCell ref="B590:O590"/>
    <mergeCell ref="Q590:V590"/>
    <mergeCell ref="W590:X590"/>
    <mergeCell ref="B592:O592"/>
    <mergeCell ref="Q592:V592"/>
    <mergeCell ref="W592:X592"/>
    <mergeCell ref="B594:O594"/>
    <mergeCell ref="Q594:V594"/>
    <mergeCell ref="W594:X594"/>
    <mergeCell ref="B596:O596"/>
    <mergeCell ref="Q596:V596"/>
    <mergeCell ref="B598:O598"/>
    <mergeCell ref="Q598:V598"/>
    <mergeCell ref="W598:X598"/>
    <mergeCell ref="B600:AP600"/>
    <mergeCell ref="B602:O602"/>
    <mergeCell ref="Q602:V602"/>
    <mergeCell ref="W602:X602"/>
    <mergeCell ref="B604:O604"/>
    <mergeCell ref="Q604:V604"/>
    <mergeCell ref="W604:X604"/>
    <mergeCell ref="B638:O638"/>
    <mergeCell ref="Q638:V638"/>
    <mergeCell ref="W638:X638"/>
    <mergeCell ref="Z638:AG638"/>
    <mergeCell ref="AH638:AI638"/>
    <mergeCell ref="B620:U620"/>
    <mergeCell ref="V620:AL620"/>
    <mergeCell ref="Q622:X622"/>
    <mergeCell ref="Z622:AD622"/>
    <mergeCell ref="AI622:AO622"/>
    <mergeCell ref="B624:O624"/>
    <mergeCell ref="Q624:V624"/>
    <mergeCell ref="W624:X624"/>
    <mergeCell ref="Z624:AE624"/>
    <mergeCell ref="AF624:AG624"/>
    <mergeCell ref="AI624:AM624"/>
    <mergeCell ref="B626:O626"/>
    <mergeCell ref="Q626:V626"/>
    <mergeCell ref="W626:X626"/>
    <mergeCell ref="Z626:AE626"/>
    <mergeCell ref="Q632:X632"/>
    <mergeCell ref="Z670:AE670"/>
    <mergeCell ref="AF670:AG670"/>
    <mergeCell ref="Q636:V636"/>
    <mergeCell ref="W636:X636"/>
    <mergeCell ref="Z636:AG636"/>
    <mergeCell ref="AH636:AI636"/>
    <mergeCell ref="B640:O640"/>
    <mergeCell ref="Q640:V640"/>
    <mergeCell ref="W640:X640"/>
    <mergeCell ref="Z640:AG640"/>
    <mergeCell ref="AH640:AI640"/>
    <mergeCell ref="B666:O666"/>
    <mergeCell ref="Q666:V666"/>
    <mergeCell ref="W666:X666"/>
    <mergeCell ref="B649:I649"/>
    <mergeCell ref="J649:K649"/>
    <mergeCell ref="A651:AP651"/>
    <mergeCell ref="B652:AP652"/>
    <mergeCell ref="B654:AP654"/>
    <mergeCell ref="B662:U662"/>
    <mergeCell ref="V662:AL662"/>
    <mergeCell ref="B684:AP684"/>
    <mergeCell ref="AH678:AI678"/>
    <mergeCell ref="A641:AP641"/>
    <mergeCell ref="B642:AP642"/>
    <mergeCell ref="B644:AP644"/>
    <mergeCell ref="B646:AP647"/>
    <mergeCell ref="AH680:AI680"/>
    <mergeCell ref="B682:O682"/>
    <mergeCell ref="Q682:V682"/>
    <mergeCell ref="W682:X682"/>
    <mergeCell ref="Z682:AG682"/>
    <mergeCell ref="AH682:AI682"/>
    <mergeCell ref="Z666:AE666"/>
    <mergeCell ref="AF666:AG666"/>
    <mergeCell ref="AI666:AM666"/>
    <mergeCell ref="B668:O668"/>
    <mergeCell ref="Q668:V668"/>
    <mergeCell ref="W668:X668"/>
    <mergeCell ref="Z668:AE668"/>
    <mergeCell ref="AF668:AG668"/>
    <mergeCell ref="AI668:AM668"/>
    <mergeCell ref="B670:O670"/>
    <mergeCell ref="Q670:V670"/>
    <mergeCell ref="W670:X670"/>
    <mergeCell ref="B698:P698"/>
    <mergeCell ref="Z698:AG698"/>
    <mergeCell ref="B700:P701"/>
    <mergeCell ref="R701:Y701"/>
    <mergeCell ref="Z701:AA701"/>
    <mergeCell ref="B703:P704"/>
    <mergeCell ref="R704:Y704"/>
    <mergeCell ref="B672:AP672"/>
    <mergeCell ref="Q674:X674"/>
    <mergeCell ref="Z674:AI674"/>
    <mergeCell ref="AH676:AI676"/>
    <mergeCell ref="Z704:AA704"/>
    <mergeCell ref="B676:O676"/>
    <mergeCell ref="Q676:V676"/>
    <mergeCell ref="W676:X676"/>
    <mergeCell ref="Z676:AG676"/>
    <mergeCell ref="B678:O678"/>
    <mergeCell ref="Q678:V678"/>
    <mergeCell ref="W678:X678"/>
    <mergeCell ref="Z678:AG678"/>
    <mergeCell ref="B680:O680"/>
    <mergeCell ref="Q680:V680"/>
    <mergeCell ref="W680:X680"/>
    <mergeCell ref="Z680:AG680"/>
    <mergeCell ref="B688:AP690"/>
    <mergeCell ref="B692:P692"/>
    <mergeCell ref="R692:Y692"/>
    <mergeCell ref="Z692:AA692"/>
    <mergeCell ref="B694:P694"/>
    <mergeCell ref="R694:Y694"/>
    <mergeCell ref="Z694:AA694"/>
    <mergeCell ref="B696:P696"/>
    <mergeCell ref="R696:Y696"/>
    <mergeCell ref="Z696:AA696"/>
    <mergeCell ref="B715:P715"/>
    <mergeCell ref="R715:Y715"/>
    <mergeCell ref="Z715:AA715"/>
    <mergeCell ref="B717:P717"/>
    <mergeCell ref="R717:Y717"/>
    <mergeCell ref="B719:P719"/>
    <mergeCell ref="Z717:AA717"/>
    <mergeCell ref="AK737:AN737"/>
    <mergeCell ref="AO737:AP737"/>
    <mergeCell ref="R719:Y719"/>
    <mergeCell ref="Z719:AA719"/>
    <mergeCell ref="B706:P706"/>
    <mergeCell ref="R706:Y706"/>
    <mergeCell ref="Z706:AA706"/>
    <mergeCell ref="B708:P708"/>
    <mergeCell ref="R708:Y708"/>
    <mergeCell ref="Z708:AA708"/>
    <mergeCell ref="B710:P710"/>
    <mergeCell ref="Z710:AG710"/>
    <mergeCell ref="B712:P713"/>
    <mergeCell ref="R713:Y713"/>
    <mergeCell ref="Z713:AA713"/>
    <mergeCell ref="B721:P721"/>
    <mergeCell ref="R721:Y721"/>
    <mergeCell ref="Z721:AA721"/>
    <mergeCell ref="B723:P723"/>
    <mergeCell ref="R723:Y723"/>
    <mergeCell ref="Z723:AA723"/>
    <mergeCell ref="A725:AP725"/>
    <mergeCell ref="B726:AP726"/>
    <mergeCell ref="B728:AP729"/>
    <mergeCell ref="P731:U735"/>
    <mergeCell ref="W731:AB735"/>
    <mergeCell ref="AD731:AI735"/>
    <mergeCell ref="AK731:AP735"/>
    <mergeCell ref="AH741:AI741"/>
    <mergeCell ref="B741:N741"/>
    <mergeCell ref="P741:S741"/>
    <mergeCell ref="B737:N737"/>
    <mergeCell ref="P737:S737"/>
    <mergeCell ref="T737:U737"/>
    <mergeCell ref="W737:Z737"/>
    <mergeCell ref="AA737:AB737"/>
    <mergeCell ref="AD737:AG737"/>
    <mergeCell ref="AH737:AI737"/>
    <mergeCell ref="B739:N739"/>
    <mergeCell ref="P739:S739"/>
    <mergeCell ref="T739:U739"/>
    <mergeCell ref="W739:Z739"/>
    <mergeCell ref="AA739:AB739"/>
    <mergeCell ref="AD739:AG739"/>
    <mergeCell ref="AH739:AI739"/>
    <mergeCell ref="AK739:AN739"/>
    <mergeCell ref="AO739:AP739"/>
    <mergeCell ref="O795:AH795"/>
    <mergeCell ref="B787:M791"/>
    <mergeCell ref="B745:N745"/>
    <mergeCell ref="AK745:AN745"/>
    <mergeCell ref="AH745:AI745"/>
    <mergeCell ref="Z785:AA785"/>
    <mergeCell ref="O787:AH791"/>
    <mergeCell ref="B793:M793"/>
    <mergeCell ref="O793:AH793"/>
    <mergeCell ref="B749:N749"/>
    <mergeCell ref="P749:S749"/>
    <mergeCell ref="T749:U749"/>
    <mergeCell ref="W749:Z749"/>
    <mergeCell ref="AA749:AB749"/>
    <mergeCell ref="AD749:AG749"/>
    <mergeCell ref="AH749:AI749"/>
    <mergeCell ref="B753:AP754"/>
    <mergeCell ref="B758:AP759"/>
    <mergeCell ref="B760:AP762"/>
    <mergeCell ref="C776:AP776"/>
    <mergeCell ref="C777:AP777"/>
    <mergeCell ref="C778:AP778"/>
    <mergeCell ref="AO745:AP745"/>
    <mergeCell ref="B747:N747"/>
    <mergeCell ref="T747:U747"/>
    <mergeCell ref="W747:Z747"/>
    <mergeCell ref="AA747:AB747"/>
    <mergeCell ref="AD747:AG747"/>
    <mergeCell ref="AH747:AI747"/>
    <mergeCell ref="AK747:AN747"/>
    <mergeCell ref="AO747:AP747"/>
    <mergeCell ref="C51:AD51"/>
    <mergeCell ref="AE51:AP51"/>
    <mergeCell ref="AK741:AN741"/>
    <mergeCell ref="AO741:AP741"/>
    <mergeCell ref="B743:N743"/>
    <mergeCell ref="P743:S743"/>
    <mergeCell ref="T743:U743"/>
    <mergeCell ref="W743:Z743"/>
    <mergeCell ref="AA743:AB743"/>
    <mergeCell ref="AD743:AG743"/>
    <mergeCell ref="AH743:AI743"/>
    <mergeCell ref="AK743:AN743"/>
    <mergeCell ref="AO743:AP743"/>
    <mergeCell ref="T741:U741"/>
    <mergeCell ref="W741:Z741"/>
    <mergeCell ref="AA741:AB741"/>
    <mergeCell ref="AD741:AG741"/>
    <mergeCell ref="AK749:AN749"/>
    <mergeCell ref="AO749:AP749"/>
    <mergeCell ref="B797:AP797"/>
    <mergeCell ref="B800:AP800"/>
    <mergeCell ref="B801:AO801"/>
    <mergeCell ref="B63:AP64"/>
    <mergeCell ref="B802:AP802"/>
    <mergeCell ref="A750:AP750"/>
    <mergeCell ref="B751:AP751"/>
    <mergeCell ref="B756:AP756"/>
    <mergeCell ref="C764:AP764"/>
    <mergeCell ref="C766:AP766"/>
    <mergeCell ref="C768:AP768"/>
    <mergeCell ref="C770:AP770"/>
    <mergeCell ref="C772:AP772"/>
    <mergeCell ref="C774:AP774"/>
    <mergeCell ref="B780:AP780"/>
    <mergeCell ref="B782:AP782"/>
    <mergeCell ref="B783:AP783"/>
    <mergeCell ref="B785:M785"/>
    <mergeCell ref="O785:P785"/>
    <mergeCell ref="T785:V785"/>
    <mergeCell ref="B795:M795"/>
    <mergeCell ref="P747:S747"/>
  </mergeCells>
  <dataValidations count="12">
    <dataValidation type="whole" operator="greaterThanOrEqual" allowBlank="1" showInputMessage="1" showErrorMessage="1" error="De waarde die u invult, moet een geheel getal zijn." sqref="Q114:V114 Z114:AE114 AI114:AN114 Q624:V624 Q626:V626 Q628:V628 Q634:V634 U637 Q638:V638 Q636:V636 Q640:V640 U667 Q668:V668 Q666:V666 Q670:V670 Q676:V676 Q678:V678 Q680:V680 Q682:V682 Q602:V602 Q604:V604 Q606:V606 Q608:V608 Q598:V598 Q596:V596 Q594:V594 Q592:V592 Q590:V590 Q588:V588 U587 Q586:V586 Q584:V584 G576:L576 G578:L578 I566:N566 I564:N564 I562:N562 G551:L551 G549:L549 I538:N538 I536:N536 I532:N532 I530:N530 I528:N528 I526:N526 I534:N534 I524:N524 I522:N522 I520:N520 I518:N518 I516:N516" xr:uid="{AB6D2F31-1C9F-49D6-8736-10C39599E056}">
      <formula1>0</formula1>
    </dataValidation>
    <dataValidation type="whole" allowBlank="1" showInputMessage="1" showErrorMessage="1" error="De waarde die u invult, moet tussen 0000 en 9999 liggen." sqref="S516:V516 S518:V518 S520:V520 S522:V522 S524:V524 S526:V526 S528:V528 S530:V530 S532:V532 U535 S536:V536 S534:V534 S538:V538 P549:S549 P551:S551 S562:V562 S564:V564 S566:V566 P576:S576 P578:S578" xr:uid="{2C92C57D-0804-4F39-B61C-CC5E93C53133}">
      <formula1>0</formula1>
      <formula2>9999</formula2>
    </dataValidation>
    <dataValidation type="whole" allowBlank="1" showInputMessage="1" showErrorMessage="1" error="De waarde die u invult, moet tussen 1000 en 9999 liggen." sqref="Q198:T198 Q75:T75 Q138:T138 Q104:T104 Q85:T85 Q94:T94 Q204:T205 Q211:T211 Q213:T218 Q220:T222" xr:uid="{F8222512-85A4-4D5F-8F5A-53E94196270D}">
      <formula1>1000</formula1>
      <formula2>9999</formula2>
    </dataValidation>
    <dataValidation type="whole" operator="greaterThanOrEqual" allowBlank="1" showInputMessage="1" showErrorMessage="1" error="De waarde die u invult moet een geheel getaal zijn." sqref="B299:C299" xr:uid="{82D40DD2-4A96-49EC-BB3A-4B7FF5AAE2D8}">
      <formula1>0</formula1>
    </dataValidation>
    <dataValidation allowBlank="1" showInputMessage="1" showErrorMessage="1" error="De waarde die u invult, moet groter of gelijk aan nul zijn." sqref="W303:AE303" xr:uid="{E858FD50-79F2-4E2C-92BF-7E4608BC45F3}"/>
    <dataValidation type="whole" operator="greaterThanOrEqual" allowBlank="1" showInputMessage="1" showErrorMessage="1" error="De waarde die u invult, moet een een geheel getal zijn." sqref="Q465:T465 Q467:T467 Q457:T457 Q459:T459 Q451:T451 Q449:T449 Q447:T447 Q445:T445 Q443:T443 Q441:T441 Q439:T439 Q437:T437 Q425:T425 Q427:T427 Q429:T429 Q431:T431 Q433:T433 Q435:T435 Q423:T423 Q421:T421 Q419:T419 Q417:T417 Q415:T415 Q413:T413 Q401:T401 Q403:T403 Q405:T405 Q407:T407 Q409:T409 Q411:T411 Q396:T396 B380:E380 B384:E384 B388:E388 Q376:T376 Q373:T373 B335:E335 B340:E340" xr:uid="{3259C2EB-FE7C-4BF6-831B-546273D9D5CA}">
      <formula1>0</formula1>
    </dataValidation>
    <dataValidation type="decimal" operator="greaterThanOrEqual" allowBlank="1" showInputMessage="1" showErrorMessage="1" error="De waarde die u invult, moet een groter of gelijk aan nul zijn." sqref="R715:Y715 R717:Y717 R719:Y719 R721:Y721 R692:Y692 Z676:AG676 Z678:AG678 Z680:AG680 Z682:AG682 Z668:AE668 Z666:AE666 Z640:AG640 Z638:AG638 Z636:AG636 Z634:AG634 B649:I649 Z624:AE624 Z626:AE626" xr:uid="{E427A11D-BD46-4CB7-893D-CFFA2B57321D}">
      <formula1>0</formula1>
    </dataValidation>
    <dataValidation type="whole" allowBlank="1" showInputMessage="1" showErrorMessage="1" error="De waarde die u invult, moet tussen 0 en 9 liggen." sqref="X785 R785 K155:M155 Q77:T77 V77:X77 Z77:AB77 Z116 T116 K149:X149 B155:E155 G155:I155 F293" xr:uid="{9D85AF4E-58D8-438A-9EF3-1EBBAE08C6E2}">
      <formula1>0</formula1>
      <formula2>9</formula2>
    </dataValidation>
    <dataValidation type="whole" allowBlank="1" showInputMessage="1" showErrorMessage="1" error="De waarde die u invult, moet tussen 0000 en 9999 liggen." sqref="AB785:AE785 J293:M293 AD116:AG116" xr:uid="{25246E5B-1376-40FD-B3A6-F9E0FE6AC8F9}">
      <formula1>0</formula1>
      <formula2>9</formula2>
    </dataValidation>
    <dataValidation type="whole" allowBlank="1" showInputMessage="1" showErrorMessage="1" error="De waarde die u invult, moet tussen 0 en 3 liggen." sqref="S116 Q785" xr:uid="{34510C3C-546F-4419-AE70-A807074746F8}">
      <formula1>0</formula1>
      <formula2>3</formula2>
    </dataValidation>
    <dataValidation type="whole" allowBlank="1" showInputMessage="1" showErrorMessage="1" error="De waarde die u invult, moet tussen 0 en 1 liggen." sqref="Y116 W785 E293" xr:uid="{D96265A6-336F-487F-9151-3ED655A68E98}">
      <formula1>0</formula1>
      <formula2>1</formula2>
    </dataValidation>
    <dataValidation type="whole" operator="greaterThanOrEqual" allowBlank="1" showInputMessage="1" showErrorMessage="1" error="De waarde moet steeds groter of gelijk zijn aan nul" sqref="U595 T444 S432 V587" xr:uid="{214EC11E-4CDD-44F9-95B3-FF85BB09A2D7}">
      <formula1>0</formula1>
    </dataValidation>
  </dataValidations>
  <hyperlinks>
    <hyperlink ref="B11" r:id="rId1" xr:uid="{39D3D460-7B59-44E3-B447-DE10ED8AFCE1}"/>
    <hyperlink ref="J11" r:id="rId2" xr:uid="{E38AFB70-FC35-4FC7-ABF7-0C73E87BDD52}"/>
    <hyperlink ref="D25" r:id="rId3" xr:uid="{7F7D0065-3D09-4DC5-A4F3-80292697EFD7}"/>
    <hyperlink ref="B800" r:id="rId4" xr:uid="{700A9790-B24B-46FF-BC96-8606490B4100}"/>
    <hyperlink ref="V620" r:id="rId5" xr:uid="{C301FF4D-A41A-4D2D-87D1-7277AB3115AC}"/>
    <hyperlink ref="V662" r:id="rId6" xr:uid="{AE713FC3-5AA7-40F4-AED9-DED4CB8E644C}"/>
    <hyperlink ref="D208" r:id="rId7" xr:uid="{9332D473-72EE-43D3-A30B-B7BBC99061AD}"/>
  </hyperlinks>
  <pageMargins left="0.23622047244094491" right="0.23622047244094491" top="0.74803149606299213" bottom="0.74803149606299213" header="0.31496062992125984" footer="0.31496062992125984"/>
  <pageSetup paperSize="9" orientation="portrait" r:id="rId8"/>
  <headerFooter>
    <oddFooter>&amp;LSubsidieaanvraag voor een infrastructuurproject in het gewoon secundair onderwijs &amp;R&amp;8pagina &amp;P van &amp;N</oddFooter>
  </headerFooter>
  <rowBreaks count="19" manualBreakCount="19">
    <brk id="123" max="16383" man="1"/>
    <brk id="181" max="16383" man="1"/>
    <brk id="253" max="16383" man="1"/>
    <brk id="300" max="16383" man="1"/>
    <brk id="397" max="16383" man="1"/>
    <brk id="470" max="16383" man="1"/>
    <brk id="508" max="16383" man="1"/>
    <brk id="567" max="16383" man="1"/>
    <brk id="629" max="16383" man="1"/>
    <brk id="641" max="16383" man="1"/>
    <brk id="406" man="1"/>
    <brk id="486" man="1"/>
    <brk id="567" man="1"/>
    <brk id="165" man="1"/>
    <brk id="332" man="1"/>
    <brk id="257" man="1"/>
    <brk id="78" man="1"/>
    <brk id="683" max="16383" man="1"/>
    <brk id="750" max="16383" man="1"/>
  </rowBreaks>
  <drawing r:id="rId9"/>
  <legacyDrawing r:id="rId10"/>
  <mc:AlternateContent xmlns:mc="http://schemas.openxmlformats.org/markup-compatibility/2006">
    <mc:Choice Requires="x14">
      <controls>
        <mc:AlternateContent xmlns:mc="http://schemas.openxmlformats.org/markup-compatibility/2006">
          <mc:Choice Requires="x14">
            <control shapeId="1026" r:id="rId11" name="RB_OnderwijsNet_Vrij">
              <controlPr defaultSize="0" autoFill="0" autoLine="0" autoPict="0">
                <anchor moveWithCells="1">
                  <from>
                    <xdr:col>0</xdr:col>
                    <xdr:colOff>160020</xdr:colOff>
                    <xdr:row>29</xdr:row>
                    <xdr:rowOff>182880</xdr:rowOff>
                  </from>
                  <to>
                    <xdr:col>2</xdr:col>
                    <xdr:colOff>121920</xdr:colOff>
                    <xdr:row>32</xdr:row>
                    <xdr:rowOff>0</xdr:rowOff>
                  </to>
                </anchor>
              </controlPr>
            </control>
          </mc:Choice>
        </mc:AlternateContent>
        <mc:AlternateContent xmlns:mc="http://schemas.openxmlformats.org/markup-compatibility/2006">
          <mc:Choice Requires="x14">
            <control shapeId="1027" r:id="rId12" name="RB_OnderwijsNet_Gem">
              <controlPr defaultSize="0" autoFill="0" autoLine="0" autoPict="0">
                <anchor moveWithCells="1">
                  <from>
                    <xdr:col>14</xdr:col>
                    <xdr:colOff>106680</xdr:colOff>
                    <xdr:row>29</xdr:row>
                    <xdr:rowOff>182880</xdr:rowOff>
                  </from>
                  <to>
                    <xdr:col>16</xdr:col>
                    <xdr:colOff>121920</xdr:colOff>
                    <xdr:row>32</xdr:row>
                    <xdr:rowOff>0</xdr:rowOff>
                  </to>
                </anchor>
              </controlPr>
            </control>
          </mc:Choice>
        </mc:AlternateContent>
        <mc:AlternateContent xmlns:mc="http://schemas.openxmlformats.org/markup-compatibility/2006">
          <mc:Choice Requires="x14">
            <control shapeId="1028" r:id="rId13" name="RB_OnderwijsNet_Prov">
              <controlPr defaultSize="0" autoFill="0" autoLine="0" autoPict="0">
                <anchor moveWithCells="1">
                  <from>
                    <xdr:col>28</xdr:col>
                    <xdr:colOff>106680</xdr:colOff>
                    <xdr:row>29</xdr:row>
                    <xdr:rowOff>182880</xdr:rowOff>
                  </from>
                  <to>
                    <xdr:col>30</xdr:col>
                    <xdr:colOff>121920</xdr:colOff>
                    <xdr:row>32</xdr:row>
                    <xdr:rowOff>0</xdr:rowOff>
                  </to>
                </anchor>
              </controlPr>
            </control>
          </mc:Choice>
        </mc:AlternateContent>
        <mc:AlternateContent xmlns:mc="http://schemas.openxmlformats.org/markup-compatibility/2006">
          <mc:Choice Requires="x14">
            <control shapeId="1029" r:id="rId14" name="RB_Standaardprocedure">
              <controlPr defaultSize="0" autoFill="0" autoLine="0" autoPict="0">
                <anchor moveWithCells="1">
                  <from>
                    <xdr:col>0</xdr:col>
                    <xdr:colOff>160020</xdr:colOff>
                    <xdr:row>42</xdr:row>
                    <xdr:rowOff>0</xdr:rowOff>
                  </from>
                  <to>
                    <xdr:col>2</xdr:col>
                    <xdr:colOff>121920</xdr:colOff>
                    <xdr:row>44</xdr:row>
                    <xdr:rowOff>7620</xdr:rowOff>
                  </to>
                </anchor>
              </controlPr>
            </control>
          </mc:Choice>
        </mc:AlternateContent>
        <mc:AlternateContent xmlns:mc="http://schemas.openxmlformats.org/markup-compatibility/2006">
          <mc:Choice Requires="x14">
            <control shapeId="1032" r:id="rId15" name="RB_Verkorteprocedure">
              <controlPr defaultSize="0" autoFill="0" autoLine="0" autoPict="0">
                <anchor moveWithCells="1">
                  <from>
                    <xdr:col>0</xdr:col>
                    <xdr:colOff>160020</xdr:colOff>
                    <xdr:row>44</xdr:row>
                    <xdr:rowOff>0</xdr:rowOff>
                  </from>
                  <to>
                    <xdr:col>2</xdr:col>
                    <xdr:colOff>121920</xdr:colOff>
                    <xdr:row>46</xdr:row>
                    <xdr:rowOff>0</xdr:rowOff>
                  </to>
                </anchor>
              </controlPr>
            </control>
          </mc:Choice>
        </mc:AlternateContent>
        <mc:AlternateContent xmlns:mc="http://schemas.openxmlformats.org/markup-compatibility/2006">
          <mc:Choice Requires="x14">
            <control shapeId="1033" r:id="rId16" name="RB_Op_Wachtlijst_True">
              <controlPr defaultSize="0" autoFill="0" autoLine="0" autoPict="0">
                <anchor moveWithCells="1">
                  <from>
                    <xdr:col>0</xdr:col>
                    <xdr:colOff>160020</xdr:colOff>
                    <xdr:row>64</xdr:row>
                    <xdr:rowOff>7620</xdr:rowOff>
                  </from>
                  <to>
                    <xdr:col>2</xdr:col>
                    <xdr:colOff>0</xdr:colOff>
                    <xdr:row>66</xdr:row>
                    <xdr:rowOff>60960</xdr:rowOff>
                  </to>
                </anchor>
              </controlPr>
            </control>
          </mc:Choice>
        </mc:AlternateContent>
        <mc:AlternateContent xmlns:mc="http://schemas.openxmlformats.org/markup-compatibility/2006">
          <mc:Choice Requires="x14">
            <control shapeId="1034" r:id="rId17" name="RB_Op_Wachtlijst_False">
              <controlPr defaultSize="0" autoFill="0" autoLine="0" autoPict="0">
                <anchor moveWithCells="1">
                  <from>
                    <xdr:col>0</xdr:col>
                    <xdr:colOff>160020</xdr:colOff>
                    <xdr:row>66</xdr:row>
                    <xdr:rowOff>0</xdr:rowOff>
                  </from>
                  <to>
                    <xdr:col>2</xdr:col>
                    <xdr:colOff>121920</xdr:colOff>
                    <xdr:row>67</xdr:row>
                    <xdr:rowOff>99060</xdr:rowOff>
                  </to>
                </anchor>
              </controlPr>
            </control>
          </mc:Choice>
        </mc:AlternateContent>
        <mc:AlternateContent xmlns:mc="http://schemas.openxmlformats.org/markup-compatibility/2006">
          <mc:Choice Requires="x14">
            <control shapeId="1035" r:id="rId18" name="RB_CritRationalisatieProgr_True">
              <controlPr defaultSize="0" autoFill="0" autoLine="0" autoPict="0">
                <anchor moveWithCells="1">
                  <from>
                    <xdr:col>0</xdr:col>
                    <xdr:colOff>160020</xdr:colOff>
                    <xdr:row>166</xdr:row>
                    <xdr:rowOff>350520</xdr:rowOff>
                  </from>
                  <to>
                    <xdr:col>2</xdr:col>
                    <xdr:colOff>121920</xdr:colOff>
                    <xdr:row>167</xdr:row>
                    <xdr:rowOff>175260</xdr:rowOff>
                  </to>
                </anchor>
              </controlPr>
            </control>
          </mc:Choice>
        </mc:AlternateContent>
        <mc:AlternateContent xmlns:mc="http://schemas.openxmlformats.org/markup-compatibility/2006">
          <mc:Choice Requires="x14">
            <control shapeId="1036" r:id="rId19" name="RB_CritRationalisatieProgr_F">
              <controlPr defaultSize="0" autoFill="0" autoLine="0" autoPict="0">
                <anchor moveWithCells="1">
                  <from>
                    <xdr:col>0</xdr:col>
                    <xdr:colOff>160020</xdr:colOff>
                    <xdr:row>168</xdr:row>
                    <xdr:rowOff>22860</xdr:rowOff>
                  </from>
                  <to>
                    <xdr:col>2</xdr:col>
                    <xdr:colOff>121920</xdr:colOff>
                    <xdr:row>169</xdr:row>
                    <xdr:rowOff>175260</xdr:rowOff>
                  </to>
                </anchor>
              </controlPr>
            </control>
          </mc:Choice>
        </mc:AlternateContent>
        <mc:AlternateContent xmlns:mc="http://schemas.openxmlformats.org/markup-compatibility/2006">
          <mc:Choice Requires="x14">
            <control shapeId="1037" r:id="rId20" name="CB_Eigenaar">
              <controlPr defaultSize="0" autoFill="0" autoLine="0" autoPict="0">
                <anchor moveWithCells="1">
                  <from>
                    <xdr:col>0</xdr:col>
                    <xdr:colOff>160020</xdr:colOff>
                    <xdr:row>174</xdr:row>
                    <xdr:rowOff>0</xdr:rowOff>
                  </from>
                  <to>
                    <xdr:col>2</xdr:col>
                    <xdr:colOff>121920</xdr:colOff>
                    <xdr:row>175</xdr:row>
                    <xdr:rowOff>160020</xdr:rowOff>
                  </to>
                </anchor>
              </controlPr>
            </control>
          </mc:Choice>
        </mc:AlternateContent>
        <mc:AlternateContent xmlns:mc="http://schemas.openxmlformats.org/markup-compatibility/2006">
          <mc:Choice Requires="x14">
            <control shapeId="1038" r:id="rId21" name="CB_HouderZakelijkRecht">
              <controlPr defaultSize="0" autoFill="0" autoLine="0" autoPict="0">
                <anchor moveWithCells="1">
                  <from>
                    <xdr:col>0</xdr:col>
                    <xdr:colOff>160020</xdr:colOff>
                    <xdr:row>175</xdr:row>
                    <xdr:rowOff>152400</xdr:rowOff>
                  </from>
                  <to>
                    <xdr:col>2</xdr:col>
                    <xdr:colOff>121920</xdr:colOff>
                    <xdr:row>177</xdr:row>
                    <xdr:rowOff>137160</xdr:rowOff>
                  </to>
                </anchor>
              </controlPr>
            </control>
          </mc:Choice>
        </mc:AlternateContent>
        <mc:AlternateContent xmlns:mc="http://schemas.openxmlformats.org/markup-compatibility/2006">
          <mc:Choice Requires="x14">
            <control shapeId="1039" r:id="rId22" name="CB_HouderOptieZakelijkRecht">
              <controlPr defaultSize="0" autoFill="0" autoLine="0" autoPict="0">
                <anchor moveWithCells="1">
                  <from>
                    <xdr:col>0</xdr:col>
                    <xdr:colOff>160020</xdr:colOff>
                    <xdr:row>177</xdr:row>
                    <xdr:rowOff>152400</xdr:rowOff>
                  </from>
                  <to>
                    <xdr:col>2</xdr:col>
                    <xdr:colOff>121920</xdr:colOff>
                    <xdr:row>180</xdr:row>
                    <xdr:rowOff>0</xdr:rowOff>
                  </to>
                </anchor>
              </controlPr>
            </control>
          </mc:Choice>
        </mc:AlternateContent>
        <mc:AlternateContent xmlns:mc="http://schemas.openxmlformats.org/markup-compatibility/2006">
          <mc:Choice Requires="x14">
            <control shapeId="1040" r:id="rId23" name="RB_BeschikSchoolgebVrij_True">
              <controlPr defaultSize="0" autoFill="0" autoLine="0" autoPict="0">
                <anchor moveWithCells="1">
                  <from>
                    <xdr:col>0</xdr:col>
                    <xdr:colOff>160020</xdr:colOff>
                    <xdr:row>183</xdr:row>
                    <xdr:rowOff>0</xdr:rowOff>
                  </from>
                  <to>
                    <xdr:col>2</xdr:col>
                    <xdr:colOff>121920</xdr:colOff>
                    <xdr:row>184</xdr:row>
                    <xdr:rowOff>175260</xdr:rowOff>
                  </to>
                </anchor>
              </controlPr>
            </control>
          </mc:Choice>
        </mc:AlternateContent>
        <mc:AlternateContent xmlns:mc="http://schemas.openxmlformats.org/markup-compatibility/2006">
          <mc:Choice Requires="x14">
            <control shapeId="1041" r:id="rId24" name="RB_BeschikSchoolgebVrij_False">
              <controlPr defaultSize="0" autoFill="0" autoLine="0" autoPict="0">
                <anchor moveWithCells="1">
                  <from>
                    <xdr:col>0</xdr:col>
                    <xdr:colOff>160020</xdr:colOff>
                    <xdr:row>185</xdr:row>
                    <xdr:rowOff>68580</xdr:rowOff>
                  </from>
                  <to>
                    <xdr:col>2</xdr:col>
                    <xdr:colOff>121920</xdr:colOff>
                    <xdr:row>186</xdr:row>
                    <xdr:rowOff>175260</xdr:rowOff>
                  </to>
                </anchor>
              </controlPr>
            </control>
          </mc:Choice>
        </mc:AlternateContent>
        <mc:AlternateContent xmlns:mc="http://schemas.openxmlformats.org/markup-compatibility/2006">
          <mc:Choice Requires="x14">
            <control shapeId="1042" r:id="rId25" name="CB_Nieuwbouw">
              <controlPr defaultSize="0" autoFill="0" autoLine="0" autoPict="0">
                <anchor moveWithCells="1">
                  <from>
                    <xdr:col>0</xdr:col>
                    <xdr:colOff>160020</xdr:colOff>
                    <xdr:row>230</xdr:row>
                    <xdr:rowOff>0</xdr:rowOff>
                  </from>
                  <to>
                    <xdr:col>2</xdr:col>
                    <xdr:colOff>121920</xdr:colOff>
                    <xdr:row>231</xdr:row>
                    <xdr:rowOff>144780</xdr:rowOff>
                  </to>
                </anchor>
              </controlPr>
            </control>
          </mc:Choice>
        </mc:AlternateContent>
        <mc:AlternateContent xmlns:mc="http://schemas.openxmlformats.org/markup-compatibility/2006">
          <mc:Choice Requires="x14">
            <control shapeId="1043" r:id="rId26" name="CB_Verbouwingswerken">
              <controlPr defaultSize="0" autoFill="0" autoLine="0" autoPict="0">
                <anchor moveWithCells="1">
                  <from>
                    <xdr:col>0</xdr:col>
                    <xdr:colOff>160020</xdr:colOff>
                    <xdr:row>231</xdr:row>
                    <xdr:rowOff>152400</xdr:rowOff>
                  </from>
                  <to>
                    <xdr:col>2</xdr:col>
                    <xdr:colOff>121920</xdr:colOff>
                    <xdr:row>233</xdr:row>
                    <xdr:rowOff>137160</xdr:rowOff>
                  </to>
                </anchor>
              </controlPr>
            </control>
          </mc:Choice>
        </mc:AlternateContent>
        <mc:AlternateContent xmlns:mc="http://schemas.openxmlformats.org/markup-compatibility/2006">
          <mc:Choice Requires="x14">
            <control shapeId="1044" r:id="rId27" name="RB_Prov_Ant">
              <controlPr defaultSize="0" autoFill="0" autoLine="0" autoPict="0">
                <anchor moveWithCells="1">
                  <from>
                    <xdr:col>0</xdr:col>
                    <xdr:colOff>144780</xdr:colOff>
                    <xdr:row>33</xdr:row>
                    <xdr:rowOff>182880</xdr:rowOff>
                  </from>
                  <to>
                    <xdr:col>2</xdr:col>
                    <xdr:colOff>106680</xdr:colOff>
                    <xdr:row>36</xdr:row>
                    <xdr:rowOff>0</xdr:rowOff>
                  </to>
                </anchor>
              </controlPr>
            </control>
          </mc:Choice>
        </mc:AlternateContent>
        <mc:AlternateContent xmlns:mc="http://schemas.openxmlformats.org/markup-compatibility/2006">
          <mc:Choice Requires="x14">
            <control shapeId="1045" r:id="rId28" name="RB_Prov_BHG">
              <controlPr defaultSize="0" autoFill="0" autoLine="0" autoPict="0">
                <anchor moveWithCells="1">
                  <from>
                    <xdr:col>0</xdr:col>
                    <xdr:colOff>160020</xdr:colOff>
                    <xdr:row>35</xdr:row>
                    <xdr:rowOff>152400</xdr:rowOff>
                  </from>
                  <to>
                    <xdr:col>2</xdr:col>
                    <xdr:colOff>121920</xdr:colOff>
                    <xdr:row>37</xdr:row>
                    <xdr:rowOff>160020</xdr:rowOff>
                  </to>
                </anchor>
              </controlPr>
            </control>
          </mc:Choice>
        </mc:AlternateContent>
        <mc:AlternateContent xmlns:mc="http://schemas.openxmlformats.org/markup-compatibility/2006">
          <mc:Choice Requires="x14">
            <control shapeId="1046" r:id="rId29" name="CB_BewijsstukZakelijkRechtJN">
              <controlPr defaultSize="0" autoFill="0" autoLine="0" autoPict="0">
                <anchor moveWithCells="1">
                  <from>
                    <xdr:col>0</xdr:col>
                    <xdr:colOff>160020</xdr:colOff>
                    <xdr:row>763</xdr:row>
                    <xdr:rowOff>7620</xdr:rowOff>
                  </from>
                  <to>
                    <xdr:col>2</xdr:col>
                    <xdr:colOff>137160</xdr:colOff>
                    <xdr:row>763</xdr:row>
                    <xdr:rowOff>137160</xdr:rowOff>
                  </to>
                </anchor>
              </controlPr>
            </control>
          </mc:Choice>
        </mc:AlternateContent>
        <mc:AlternateContent xmlns:mc="http://schemas.openxmlformats.org/markup-compatibility/2006">
          <mc:Choice Requires="x14">
            <control shapeId="1047" r:id="rId30" name="RB_Prov_Lim">
              <controlPr defaultSize="0" autoFill="0" autoLine="0" autoPict="0">
                <anchor moveWithCells="1">
                  <from>
                    <xdr:col>14</xdr:col>
                    <xdr:colOff>106680</xdr:colOff>
                    <xdr:row>33</xdr:row>
                    <xdr:rowOff>182880</xdr:rowOff>
                  </from>
                  <to>
                    <xdr:col>16</xdr:col>
                    <xdr:colOff>121920</xdr:colOff>
                    <xdr:row>36</xdr:row>
                    <xdr:rowOff>0</xdr:rowOff>
                  </to>
                </anchor>
              </controlPr>
            </control>
          </mc:Choice>
        </mc:AlternateContent>
        <mc:AlternateContent xmlns:mc="http://schemas.openxmlformats.org/markup-compatibility/2006">
          <mc:Choice Requires="x14">
            <control shapeId="1048" r:id="rId31" name="RB_Prov_OV">
              <controlPr defaultSize="0" autoFill="0" autoLine="0" autoPict="0">
                <anchor moveWithCells="1">
                  <from>
                    <xdr:col>14</xdr:col>
                    <xdr:colOff>106680</xdr:colOff>
                    <xdr:row>35</xdr:row>
                    <xdr:rowOff>152400</xdr:rowOff>
                  </from>
                  <to>
                    <xdr:col>16</xdr:col>
                    <xdr:colOff>121920</xdr:colOff>
                    <xdr:row>37</xdr:row>
                    <xdr:rowOff>160020</xdr:rowOff>
                  </to>
                </anchor>
              </controlPr>
            </control>
          </mc:Choice>
        </mc:AlternateContent>
        <mc:AlternateContent xmlns:mc="http://schemas.openxmlformats.org/markup-compatibility/2006">
          <mc:Choice Requires="x14">
            <control shapeId="1049" r:id="rId32" name="RB_Prov_VB">
              <controlPr defaultSize="0" autoFill="0" autoLine="0" autoPict="0">
                <anchor moveWithCells="1">
                  <from>
                    <xdr:col>28</xdr:col>
                    <xdr:colOff>106680</xdr:colOff>
                    <xdr:row>33</xdr:row>
                    <xdr:rowOff>182880</xdr:rowOff>
                  </from>
                  <to>
                    <xdr:col>30</xdr:col>
                    <xdr:colOff>121920</xdr:colOff>
                    <xdr:row>36</xdr:row>
                    <xdr:rowOff>0</xdr:rowOff>
                  </to>
                </anchor>
              </controlPr>
            </control>
          </mc:Choice>
        </mc:AlternateContent>
        <mc:AlternateContent xmlns:mc="http://schemas.openxmlformats.org/markup-compatibility/2006">
          <mc:Choice Requires="x14">
            <control shapeId="1050" r:id="rId33" name="RB_Prov_WV">
              <controlPr defaultSize="0" autoFill="0" autoLine="0" autoPict="0">
                <anchor moveWithCells="1">
                  <from>
                    <xdr:col>28</xdr:col>
                    <xdr:colOff>106680</xdr:colOff>
                    <xdr:row>35</xdr:row>
                    <xdr:rowOff>152400</xdr:rowOff>
                  </from>
                  <to>
                    <xdr:col>30</xdr:col>
                    <xdr:colOff>121920</xdr:colOff>
                    <xdr:row>37</xdr:row>
                    <xdr:rowOff>160020</xdr:rowOff>
                  </to>
                </anchor>
              </controlPr>
            </control>
          </mc:Choice>
        </mc:AlternateContent>
        <mc:AlternateContent xmlns:mc="http://schemas.openxmlformats.org/markup-compatibility/2006">
          <mc:Choice Requires="x14">
            <control shapeId="1051" r:id="rId34" name="RB_Spoedprocedure">
              <controlPr defaultSize="0" autoFill="0" autoLine="0" autoPict="0">
                <anchor moveWithCells="1">
                  <from>
                    <xdr:col>0</xdr:col>
                    <xdr:colOff>175260</xdr:colOff>
                    <xdr:row>48</xdr:row>
                    <xdr:rowOff>7620</xdr:rowOff>
                  </from>
                  <to>
                    <xdr:col>2</xdr:col>
                    <xdr:colOff>137160</xdr:colOff>
                    <xdr:row>50</xdr:row>
                    <xdr:rowOff>7620</xdr:rowOff>
                  </to>
                </anchor>
              </controlPr>
            </control>
          </mc:Choice>
        </mc:AlternateContent>
        <mc:AlternateContent xmlns:mc="http://schemas.openxmlformats.org/markup-compatibility/2006">
          <mc:Choice Requires="x14">
            <control shapeId="1052" r:id="rId35" name="RB_Diko_True">
              <controlPr defaultSize="0" autoFill="0" autoLine="0" autoPict="0">
                <anchor moveWithCells="1">
                  <from>
                    <xdr:col>0</xdr:col>
                    <xdr:colOff>160020</xdr:colOff>
                    <xdr:row>57</xdr:row>
                    <xdr:rowOff>160020</xdr:rowOff>
                  </from>
                  <to>
                    <xdr:col>2</xdr:col>
                    <xdr:colOff>121920</xdr:colOff>
                    <xdr:row>59</xdr:row>
                    <xdr:rowOff>7620</xdr:rowOff>
                  </to>
                </anchor>
              </controlPr>
            </control>
          </mc:Choice>
        </mc:AlternateContent>
        <mc:AlternateContent xmlns:mc="http://schemas.openxmlformats.org/markup-compatibility/2006">
          <mc:Choice Requires="x14">
            <control shapeId="1053" r:id="rId36" name="RB_Diko_False">
              <controlPr defaultSize="0" autoFill="0" autoLine="0" autoPict="0">
                <anchor moveWithCells="1">
                  <from>
                    <xdr:col>0</xdr:col>
                    <xdr:colOff>160020</xdr:colOff>
                    <xdr:row>59</xdr:row>
                    <xdr:rowOff>0</xdr:rowOff>
                  </from>
                  <to>
                    <xdr:col>2</xdr:col>
                    <xdr:colOff>121920</xdr:colOff>
                    <xdr:row>61</xdr:row>
                    <xdr:rowOff>7620</xdr:rowOff>
                  </to>
                </anchor>
              </controlPr>
            </control>
          </mc:Choice>
        </mc:AlternateContent>
        <mc:AlternateContent xmlns:mc="http://schemas.openxmlformats.org/markup-compatibility/2006">
          <mc:Choice Requires="x14">
            <control shapeId="1054" r:id="rId37" name="RB_Samen_Met_Andere_IM_False">
              <controlPr defaultSize="0" autoFill="0" autoLine="0" autoPict="0">
                <anchor moveWithCells="1">
                  <from>
                    <xdr:col>0</xdr:col>
                    <xdr:colOff>160020</xdr:colOff>
                    <xdr:row>119</xdr:row>
                    <xdr:rowOff>160020</xdr:rowOff>
                  </from>
                  <to>
                    <xdr:col>2</xdr:col>
                    <xdr:colOff>121920</xdr:colOff>
                    <xdr:row>122</xdr:row>
                    <xdr:rowOff>0</xdr:rowOff>
                  </to>
                </anchor>
              </controlPr>
            </control>
          </mc:Choice>
        </mc:AlternateContent>
        <mc:AlternateContent xmlns:mc="http://schemas.openxmlformats.org/markup-compatibility/2006">
          <mc:Choice Requires="x14">
            <control shapeId="1055" r:id="rId38" name="RB_CoordinerendeMacht_True">
              <controlPr defaultSize="0" autoFill="0" autoLine="0" autoPict="0">
                <anchor moveWithCells="1">
                  <from>
                    <xdr:col>0</xdr:col>
                    <xdr:colOff>160020</xdr:colOff>
                    <xdr:row>126</xdr:row>
                    <xdr:rowOff>0</xdr:rowOff>
                  </from>
                  <to>
                    <xdr:col>2</xdr:col>
                    <xdr:colOff>121920</xdr:colOff>
                    <xdr:row>127</xdr:row>
                    <xdr:rowOff>175260</xdr:rowOff>
                  </to>
                </anchor>
              </controlPr>
            </control>
          </mc:Choice>
        </mc:AlternateContent>
        <mc:AlternateContent xmlns:mc="http://schemas.openxmlformats.org/markup-compatibility/2006">
          <mc:Choice Requires="x14">
            <control shapeId="1056" r:id="rId39" name="RB_CoordinerendeMacht_False">
              <controlPr defaultSize="0" autoFill="0" autoLine="0" autoPict="0">
                <anchor moveWithCells="1">
                  <from>
                    <xdr:col>0</xdr:col>
                    <xdr:colOff>160020</xdr:colOff>
                    <xdr:row>127</xdr:row>
                    <xdr:rowOff>160020</xdr:rowOff>
                  </from>
                  <to>
                    <xdr:col>2</xdr:col>
                    <xdr:colOff>121920</xdr:colOff>
                    <xdr:row>129</xdr:row>
                    <xdr:rowOff>175260</xdr:rowOff>
                  </to>
                </anchor>
              </controlPr>
            </control>
          </mc:Choice>
        </mc:AlternateContent>
        <mc:AlternateContent xmlns:mc="http://schemas.openxmlformats.org/markup-compatibility/2006">
          <mc:Choice Requires="x14">
            <control shapeId="1057" r:id="rId40" name="RB_Samen_Met_Andere_IM_True">
              <controlPr defaultSize="0" autoFill="0" autoLine="0" autoPict="0">
                <anchor moveWithCells="1">
                  <from>
                    <xdr:col>0</xdr:col>
                    <xdr:colOff>152400</xdr:colOff>
                    <xdr:row>118</xdr:row>
                    <xdr:rowOff>0</xdr:rowOff>
                  </from>
                  <to>
                    <xdr:col>2</xdr:col>
                    <xdr:colOff>114300</xdr:colOff>
                    <xdr:row>121</xdr:row>
                    <xdr:rowOff>0</xdr:rowOff>
                  </to>
                </anchor>
              </controlPr>
            </control>
          </mc:Choice>
        </mc:AlternateContent>
        <mc:AlternateContent xmlns:mc="http://schemas.openxmlformats.org/markup-compatibility/2006">
          <mc:Choice Requires="x14">
            <control shapeId="1058" r:id="rId41" name="CB_Samen_Met_Andere_OI_True">
              <controlPr defaultSize="0" autoFill="0" autoLine="0" autoPict="0">
                <anchor moveWithCells="1">
                  <from>
                    <xdr:col>0</xdr:col>
                    <xdr:colOff>160020</xdr:colOff>
                    <xdr:row>158</xdr:row>
                    <xdr:rowOff>0</xdr:rowOff>
                  </from>
                  <to>
                    <xdr:col>2</xdr:col>
                    <xdr:colOff>121920</xdr:colOff>
                    <xdr:row>159</xdr:row>
                    <xdr:rowOff>160020</xdr:rowOff>
                  </to>
                </anchor>
              </controlPr>
            </control>
          </mc:Choice>
        </mc:AlternateContent>
        <mc:AlternateContent xmlns:mc="http://schemas.openxmlformats.org/markup-compatibility/2006">
          <mc:Choice Requires="x14">
            <control shapeId="1059" r:id="rId42" name="CB_Samen_Met_Andere_OI_False">
              <controlPr defaultSize="0" autoFill="0" autoLine="0" autoPict="0">
                <anchor moveWithCells="1">
                  <from>
                    <xdr:col>0</xdr:col>
                    <xdr:colOff>160020</xdr:colOff>
                    <xdr:row>160</xdr:row>
                    <xdr:rowOff>0</xdr:rowOff>
                  </from>
                  <to>
                    <xdr:col>2</xdr:col>
                    <xdr:colOff>121920</xdr:colOff>
                    <xdr:row>162</xdr:row>
                    <xdr:rowOff>38100</xdr:rowOff>
                  </to>
                </anchor>
              </controlPr>
            </control>
          </mc:Choice>
        </mc:AlternateContent>
        <mc:AlternateContent xmlns:mc="http://schemas.openxmlformats.org/markup-compatibility/2006">
          <mc:Choice Requires="x14">
            <control shapeId="1060" r:id="rId43" name="RB_SamenWerking_OV_PS_True">
              <controlPr defaultSize="0" autoFill="0" autoLine="0" autoPict="0">
                <anchor moveWithCells="1">
                  <from>
                    <xdr:col>0</xdr:col>
                    <xdr:colOff>144780</xdr:colOff>
                    <xdr:row>310</xdr:row>
                    <xdr:rowOff>0</xdr:rowOff>
                  </from>
                  <to>
                    <xdr:col>2</xdr:col>
                    <xdr:colOff>7620</xdr:colOff>
                    <xdr:row>312</xdr:row>
                    <xdr:rowOff>30480</xdr:rowOff>
                  </to>
                </anchor>
              </controlPr>
            </control>
          </mc:Choice>
        </mc:AlternateContent>
        <mc:AlternateContent xmlns:mc="http://schemas.openxmlformats.org/markup-compatibility/2006">
          <mc:Choice Requires="x14">
            <control shapeId="1061" r:id="rId44" name="RB_SamenWerking_OV_PS_False">
              <controlPr defaultSize="0" autoFill="0" autoLine="0" autoPict="0">
                <anchor moveWithCells="1">
                  <from>
                    <xdr:col>0</xdr:col>
                    <xdr:colOff>152400</xdr:colOff>
                    <xdr:row>312</xdr:row>
                    <xdr:rowOff>30480</xdr:rowOff>
                  </from>
                  <to>
                    <xdr:col>2</xdr:col>
                    <xdr:colOff>121920</xdr:colOff>
                    <xdr:row>313</xdr:row>
                    <xdr:rowOff>7620</xdr:rowOff>
                  </to>
                </anchor>
              </controlPr>
            </control>
          </mc:Choice>
        </mc:AlternateContent>
        <mc:AlternateContent xmlns:mc="http://schemas.openxmlformats.org/markup-compatibility/2006">
          <mc:Choice Requires="x14">
            <control shapeId="1062" r:id="rId45" name="CB_Dienst_Onr_Erfgoed">
              <controlPr defaultSize="0" autoFill="0" autoLine="0" autoPict="0">
                <anchor moveWithCells="1">
                  <from>
                    <xdr:col>0</xdr:col>
                    <xdr:colOff>160020</xdr:colOff>
                    <xdr:row>315</xdr:row>
                    <xdr:rowOff>0</xdr:rowOff>
                  </from>
                  <to>
                    <xdr:col>2</xdr:col>
                    <xdr:colOff>121920</xdr:colOff>
                    <xdr:row>316</xdr:row>
                    <xdr:rowOff>160020</xdr:rowOff>
                  </to>
                </anchor>
              </controlPr>
            </control>
          </mc:Choice>
        </mc:AlternateContent>
        <mc:AlternateContent xmlns:mc="http://schemas.openxmlformats.org/markup-compatibility/2006">
          <mc:Choice Requires="x14">
            <control shapeId="1063" r:id="rId46" name="CB_VIPA">
              <controlPr defaultSize="0" autoFill="0" autoLine="0" autoPict="0">
                <anchor moveWithCells="1">
                  <from>
                    <xdr:col>0</xdr:col>
                    <xdr:colOff>160020</xdr:colOff>
                    <xdr:row>317</xdr:row>
                    <xdr:rowOff>0</xdr:rowOff>
                  </from>
                  <to>
                    <xdr:col>2</xdr:col>
                    <xdr:colOff>121920</xdr:colOff>
                    <xdr:row>318</xdr:row>
                    <xdr:rowOff>160020</xdr:rowOff>
                  </to>
                </anchor>
              </controlPr>
            </control>
          </mc:Choice>
        </mc:AlternateContent>
        <mc:AlternateContent xmlns:mc="http://schemas.openxmlformats.org/markup-compatibility/2006">
          <mc:Choice Requires="x14">
            <control shapeId="1064" r:id="rId47" name="CB_VGC">
              <controlPr defaultSize="0" autoFill="0" autoLine="0" autoPict="0">
                <anchor moveWithCells="1">
                  <from>
                    <xdr:col>0</xdr:col>
                    <xdr:colOff>160020</xdr:colOff>
                    <xdr:row>319</xdr:row>
                    <xdr:rowOff>0</xdr:rowOff>
                  </from>
                  <to>
                    <xdr:col>2</xdr:col>
                    <xdr:colOff>121920</xdr:colOff>
                    <xdr:row>321</xdr:row>
                    <xdr:rowOff>7620</xdr:rowOff>
                  </to>
                </anchor>
              </controlPr>
            </control>
          </mc:Choice>
        </mc:AlternateContent>
        <mc:AlternateContent xmlns:mc="http://schemas.openxmlformats.org/markup-compatibility/2006">
          <mc:Choice Requires="x14">
            <control shapeId="1065" r:id="rId48" name="CB_Andere_Overheden">
              <controlPr defaultSize="0" autoFill="0" autoLine="0" autoPict="0">
                <anchor moveWithCells="1">
                  <from>
                    <xdr:col>0</xdr:col>
                    <xdr:colOff>160020</xdr:colOff>
                    <xdr:row>323</xdr:row>
                    <xdr:rowOff>0</xdr:rowOff>
                  </from>
                  <to>
                    <xdr:col>2</xdr:col>
                    <xdr:colOff>121920</xdr:colOff>
                    <xdr:row>324</xdr:row>
                    <xdr:rowOff>175260</xdr:rowOff>
                  </to>
                </anchor>
              </controlPr>
            </control>
          </mc:Choice>
        </mc:AlternateContent>
        <mc:AlternateContent xmlns:mc="http://schemas.openxmlformats.org/markup-compatibility/2006">
          <mc:Choice Requires="x14">
            <control shapeId="1066" r:id="rId49" name="RB_Schadeloosstelling_True">
              <controlPr defaultSize="0" autoFill="0" autoLine="0" autoPict="0">
                <anchor moveWithCells="1">
                  <from>
                    <xdr:col>0</xdr:col>
                    <xdr:colOff>160020</xdr:colOff>
                    <xdr:row>301</xdr:row>
                    <xdr:rowOff>0</xdr:rowOff>
                  </from>
                  <to>
                    <xdr:col>2</xdr:col>
                    <xdr:colOff>121920</xdr:colOff>
                    <xdr:row>303</xdr:row>
                    <xdr:rowOff>0</xdr:rowOff>
                  </to>
                </anchor>
              </controlPr>
            </control>
          </mc:Choice>
        </mc:AlternateContent>
        <mc:AlternateContent xmlns:mc="http://schemas.openxmlformats.org/markup-compatibility/2006">
          <mc:Choice Requires="x14">
            <control shapeId="1067" r:id="rId50" name="RB_Schadeloosstelling_False">
              <controlPr defaultSize="0" autoFill="0" autoLine="0" autoPict="0">
                <anchor moveWithCells="1">
                  <from>
                    <xdr:col>0</xdr:col>
                    <xdr:colOff>182880</xdr:colOff>
                    <xdr:row>306</xdr:row>
                    <xdr:rowOff>30480</xdr:rowOff>
                  </from>
                  <to>
                    <xdr:col>3</xdr:col>
                    <xdr:colOff>7620</xdr:colOff>
                    <xdr:row>306</xdr:row>
                    <xdr:rowOff>160020</xdr:rowOff>
                  </to>
                </anchor>
              </controlPr>
            </control>
          </mc:Choice>
        </mc:AlternateContent>
        <mc:AlternateContent xmlns:mc="http://schemas.openxmlformats.org/markup-compatibility/2006">
          <mc:Choice Requires="x14">
            <control shapeId="1068" r:id="rId51" name="CB_GebAfgebrOntrGesubAGIOnGeb1">
              <controlPr defaultSize="0" autoFill="0" autoLine="0" autoPict="0">
                <anchor moveWithCells="1">
                  <from>
                    <xdr:col>33</xdr:col>
                    <xdr:colOff>30480</xdr:colOff>
                    <xdr:row>548</xdr:row>
                    <xdr:rowOff>0</xdr:rowOff>
                  </from>
                  <to>
                    <xdr:col>35</xdr:col>
                    <xdr:colOff>38100</xdr:colOff>
                    <xdr:row>550</xdr:row>
                    <xdr:rowOff>7620</xdr:rowOff>
                  </to>
                </anchor>
              </controlPr>
            </control>
          </mc:Choice>
        </mc:AlternateContent>
        <mc:AlternateContent xmlns:mc="http://schemas.openxmlformats.org/markup-compatibility/2006">
          <mc:Choice Requires="x14">
            <control shapeId="1069" r:id="rId52" name="CB_GebAfgebrOntrGesubAGIOnGeb2">
              <controlPr defaultSize="0" autoFill="0" autoLine="0" autoPict="0">
                <anchor moveWithCells="1">
                  <from>
                    <xdr:col>33</xdr:col>
                    <xdr:colOff>30480</xdr:colOff>
                    <xdr:row>550</xdr:row>
                    <xdr:rowOff>0</xdr:rowOff>
                  </from>
                  <to>
                    <xdr:col>35</xdr:col>
                    <xdr:colOff>38100</xdr:colOff>
                    <xdr:row>551</xdr:row>
                    <xdr:rowOff>38100</xdr:rowOff>
                  </to>
                </anchor>
              </controlPr>
            </control>
          </mc:Choice>
        </mc:AlternateContent>
        <mc:AlternateContent xmlns:mc="http://schemas.openxmlformats.org/markup-compatibility/2006">
          <mc:Choice Requires="x14">
            <control shapeId="1070" r:id="rId53" name="CB_LokLOAfgebrOntrGesubAGIOnG1">
              <controlPr defaultSize="0" autoFill="0" autoLine="0" autoPict="0">
                <anchor moveWithCells="1">
                  <from>
                    <xdr:col>33</xdr:col>
                    <xdr:colOff>30480</xdr:colOff>
                    <xdr:row>575</xdr:row>
                    <xdr:rowOff>0</xdr:rowOff>
                  </from>
                  <to>
                    <xdr:col>35</xdr:col>
                    <xdr:colOff>38100</xdr:colOff>
                    <xdr:row>577</xdr:row>
                    <xdr:rowOff>0</xdr:rowOff>
                  </to>
                </anchor>
              </controlPr>
            </control>
          </mc:Choice>
        </mc:AlternateContent>
        <mc:AlternateContent xmlns:mc="http://schemas.openxmlformats.org/markup-compatibility/2006">
          <mc:Choice Requires="x14">
            <control shapeId="1071" r:id="rId54" name="CB_LokLOAfgebrOntrGesubAGIOnG2">
              <controlPr defaultSize="0" autoFill="0" autoLine="0" autoPict="0">
                <anchor moveWithCells="1">
                  <from>
                    <xdr:col>33</xdr:col>
                    <xdr:colOff>30480</xdr:colOff>
                    <xdr:row>577</xdr:row>
                    <xdr:rowOff>0</xdr:rowOff>
                  </from>
                  <to>
                    <xdr:col>35</xdr:col>
                    <xdr:colOff>38100</xdr:colOff>
                    <xdr:row>578</xdr:row>
                    <xdr:rowOff>30480</xdr:rowOff>
                  </to>
                </anchor>
              </controlPr>
            </control>
          </mc:Choice>
        </mc:AlternateContent>
        <mc:AlternateContent xmlns:mc="http://schemas.openxmlformats.org/markup-compatibility/2006">
          <mc:Choice Requires="x14">
            <control shapeId="1072" r:id="rId55" name="CB_BewijsstukSamenwmod">
              <controlPr defaultSize="0" autoFill="0" autoLine="0" autoPict="0">
                <anchor moveWithCells="1">
                  <from>
                    <xdr:col>0</xdr:col>
                    <xdr:colOff>160020</xdr:colOff>
                    <xdr:row>765</xdr:row>
                    <xdr:rowOff>152400</xdr:rowOff>
                  </from>
                  <to>
                    <xdr:col>2</xdr:col>
                    <xdr:colOff>121920</xdr:colOff>
                    <xdr:row>767</xdr:row>
                    <xdr:rowOff>99060</xdr:rowOff>
                  </to>
                </anchor>
              </controlPr>
            </control>
          </mc:Choice>
        </mc:AlternateContent>
        <mc:AlternateContent xmlns:mc="http://schemas.openxmlformats.org/markup-compatibility/2006">
          <mc:Choice Requires="x14">
            <control shapeId="1073" r:id="rId56" name="CB_BewijsstukBerekBrutoOpp">
              <controlPr defaultSize="0" autoFill="0" autoLine="0" autoPict="0">
                <anchor moveWithCells="1">
                  <from>
                    <xdr:col>0</xdr:col>
                    <xdr:colOff>160020</xdr:colOff>
                    <xdr:row>768</xdr:row>
                    <xdr:rowOff>0</xdr:rowOff>
                  </from>
                  <to>
                    <xdr:col>2</xdr:col>
                    <xdr:colOff>121920</xdr:colOff>
                    <xdr:row>769</xdr:row>
                    <xdr:rowOff>144780</xdr:rowOff>
                  </to>
                </anchor>
              </controlPr>
            </control>
          </mc:Choice>
        </mc:AlternateContent>
        <mc:AlternateContent xmlns:mc="http://schemas.openxmlformats.org/markup-compatibility/2006">
          <mc:Choice Requires="x14">
            <control shapeId="1074" r:id="rId57" name="RB_Minder_Dan_125D_True">
              <controlPr defaultSize="0" autoFill="0" autoLine="0" autoPict="0">
                <anchor moveWithCells="1">
                  <from>
                    <xdr:col>0</xdr:col>
                    <xdr:colOff>152400</xdr:colOff>
                    <xdr:row>52</xdr:row>
                    <xdr:rowOff>99060</xdr:rowOff>
                  </from>
                  <to>
                    <xdr:col>2</xdr:col>
                    <xdr:colOff>106680</xdr:colOff>
                    <xdr:row>55</xdr:row>
                    <xdr:rowOff>60960</xdr:rowOff>
                  </to>
                </anchor>
              </controlPr>
            </control>
          </mc:Choice>
        </mc:AlternateContent>
        <mc:AlternateContent xmlns:mc="http://schemas.openxmlformats.org/markup-compatibility/2006">
          <mc:Choice Requires="x14">
            <control shapeId="1075" r:id="rId58" name="RB_Minder_Dan_125D_False">
              <controlPr defaultSize="0" autoFill="0" autoLine="0" autoPict="0">
                <anchor moveWithCells="1">
                  <from>
                    <xdr:col>0</xdr:col>
                    <xdr:colOff>144780</xdr:colOff>
                    <xdr:row>55</xdr:row>
                    <xdr:rowOff>38100</xdr:rowOff>
                  </from>
                  <to>
                    <xdr:col>2</xdr:col>
                    <xdr:colOff>106680</xdr:colOff>
                    <xdr:row>56</xdr:row>
                    <xdr:rowOff>22860</xdr:rowOff>
                  </to>
                </anchor>
              </controlPr>
            </control>
          </mc:Choice>
        </mc:AlternateContent>
        <mc:AlternateContent xmlns:mc="http://schemas.openxmlformats.org/markup-compatibility/2006">
          <mc:Choice Requires="x14">
            <control shapeId="1076" r:id="rId59" name="CB_BijkomendePlaatsen_True">
              <controlPr defaultSize="0" autoFill="0" autoLine="0" autoPict="0">
                <anchor moveWithCells="1">
                  <from>
                    <xdr:col>0</xdr:col>
                    <xdr:colOff>152400</xdr:colOff>
                    <xdr:row>329</xdr:row>
                    <xdr:rowOff>7620</xdr:rowOff>
                  </from>
                  <to>
                    <xdr:col>2</xdr:col>
                    <xdr:colOff>114300</xdr:colOff>
                    <xdr:row>330</xdr:row>
                    <xdr:rowOff>0</xdr:rowOff>
                  </to>
                </anchor>
              </controlPr>
            </control>
          </mc:Choice>
        </mc:AlternateContent>
        <mc:AlternateContent xmlns:mc="http://schemas.openxmlformats.org/markup-compatibility/2006">
          <mc:Choice Requires="x14">
            <control shapeId="1077" r:id="rId60" name="CB_BijkomendePlaatsen_False">
              <controlPr defaultSize="0" autoFill="0" autoLine="0" autoPict="0">
                <anchor moveWithCells="1">
                  <from>
                    <xdr:col>0</xdr:col>
                    <xdr:colOff>160020</xdr:colOff>
                    <xdr:row>329</xdr:row>
                    <xdr:rowOff>190500</xdr:rowOff>
                  </from>
                  <to>
                    <xdr:col>2</xdr:col>
                    <xdr:colOff>45720</xdr:colOff>
                    <xdr:row>332</xdr:row>
                    <xdr:rowOff>30480</xdr:rowOff>
                  </to>
                </anchor>
              </controlPr>
            </control>
          </mc:Choice>
        </mc:AlternateContent>
        <mc:AlternateContent xmlns:mc="http://schemas.openxmlformats.org/markup-compatibility/2006">
          <mc:Choice Requires="x14">
            <control shapeId="1079" r:id="rId61" name="CB_BewijsstukAttestVerzekering">
              <controlPr defaultSize="0" autoFill="0" autoLine="0" autoPict="0">
                <anchor moveWithCells="1">
                  <from>
                    <xdr:col>0</xdr:col>
                    <xdr:colOff>160020</xdr:colOff>
                    <xdr:row>764</xdr:row>
                    <xdr:rowOff>0</xdr:rowOff>
                  </from>
                  <to>
                    <xdr:col>2</xdr:col>
                    <xdr:colOff>121920</xdr:colOff>
                    <xdr:row>765</xdr:row>
                    <xdr:rowOff>114300</xdr:rowOff>
                  </to>
                </anchor>
              </controlPr>
            </control>
          </mc:Choice>
        </mc:AlternateContent>
        <mc:AlternateContent xmlns:mc="http://schemas.openxmlformats.org/markup-compatibility/2006">
          <mc:Choice Requires="x14">
            <control shapeId="1081" r:id="rId62" name="CB_Leslokalen">
              <controlPr defaultSize="0" autoFill="0" autoLine="0" autoPict="0">
                <anchor moveWithCells="1">
                  <from>
                    <xdr:col>0</xdr:col>
                    <xdr:colOff>160020</xdr:colOff>
                    <xdr:row>238</xdr:row>
                    <xdr:rowOff>0</xdr:rowOff>
                  </from>
                  <to>
                    <xdr:col>2</xdr:col>
                    <xdr:colOff>121920</xdr:colOff>
                    <xdr:row>239</xdr:row>
                    <xdr:rowOff>160020</xdr:rowOff>
                  </to>
                </anchor>
              </controlPr>
            </control>
          </mc:Choice>
        </mc:AlternateContent>
        <mc:AlternateContent xmlns:mc="http://schemas.openxmlformats.org/markup-compatibility/2006">
          <mc:Choice Requires="x14">
            <control shapeId="1083" r:id="rId63" name="CB_AdministratieEnOfOnderst">
              <controlPr defaultSize="0" autoFill="0" autoLine="0" autoPict="0">
                <anchor moveWithCells="1">
                  <from>
                    <xdr:col>0</xdr:col>
                    <xdr:colOff>160020</xdr:colOff>
                    <xdr:row>244</xdr:row>
                    <xdr:rowOff>0</xdr:rowOff>
                  </from>
                  <to>
                    <xdr:col>2</xdr:col>
                    <xdr:colOff>121920</xdr:colOff>
                    <xdr:row>245</xdr:row>
                    <xdr:rowOff>152400</xdr:rowOff>
                  </to>
                </anchor>
              </controlPr>
            </control>
          </mc:Choice>
        </mc:AlternateContent>
        <mc:AlternateContent xmlns:mc="http://schemas.openxmlformats.org/markup-compatibility/2006">
          <mc:Choice Requires="x14">
            <control shapeId="1084" r:id="rId64" name="CB_Sanitair">
              <controlPr defaultSize="0" autoFill="0" autoLine="0" autoPict="0">
                <anchor moveWithCells="1">
                  <from>
                    <xdr:col>0</xdr:col>
                    <xdr:colOff>152400</xdr:colOff>
                    <xdr:row>246</xdr:row>
                    <xdr:rowOff>0</xdr:rowOff>
                  </from>
                  <to>
                    <xdr:col>2</xdr:col>
                    <xdr:colOff>114300</xdr:colOff>
                    <xdr:row>247</xdr:row>
                    <xdr:rowOff>175260</xdr:rowOff>
                  </to>
                </anchor>
              </controlPr>
            </control>
          </mc:Choice>
        </mc:AlternateContent>
        <mc:AlternateContent xmlns:mc="http://schemas.openxmlformats.org/markup-compatibility/2006">
          <mc:Choice Requires="x14">
            <control shapeId="1085" r:id="rId65" name="CB_TurnzaalEnOfSporthal">
              <controlPr defaultSize="0" autoFill="0" autoLine="0" autoPict="0">
                <anchor moveWithCells="1">
                  <from>
                    <xdr:col>0</xdr:col>
                    <xdr:colOff>160020</xdr:colOff>
                    <xdr:row>247</xdr:row>
                    <xdr:rowOff>182880</xdr:rowOff>
                  </from>
                  <to>
                    <xdr:col>2</xdr:col>
                    <xdr:colOff>121920</xdr:colOff>
                    <xdr:row>249</xdr:row>
                    <xdr:rowOff>160020</xdr:rowOff>
                  </to>
                </anchor>
              </controlPr>
            </control>
          </mc:Choice>
        </mc:AlternateContent>
        <mc:AlternateContent xmlns:mc="http://schemas.openxmlformats.org/markup-compatibility/2006">
          <mc:Choice Requires="x14">
            <control shapeId="1086" r:id="rId66" name="CB_AndereRuimte">
              <controlPr defaultSize="0" autoFill="0" autoLine="0" autoPict="0">
                <anchor moveWithCells="1">
                  <from>
                    <xdr:col>0</xdr:col>
                    <xdr:colOff>160020</xdr:colOff>
                    <xdr:row>250</xdr:row>
                    <xdr:rowOff>7620</xdr:rowOff>
                  </from>
                  <to>
                    <xdr:col>2</xdr:col>
                    <xdr:colOff>121920</xdr:colOff>
                    <xdr:row>251</xdr:row>
                    <xdr:rowOff>175260</xdr:rowOff>
                  </to>
                </anchor>
              </controlPr>
            </control>
          </mc:Choice>
        </mc:AlternateContent>
        <mc:AlternateContent xmlns:mc="http://schemas.openxmlformats.org/markup-compatibility/2006">
          <mc:Choice Requires="x14">
            <control shapeId="1087" r:id="rId67" name="CB_Werkplaatsen">
              <controlPr defaultSize="0" autoFill="0" autoLine="0" autoPict="0">
                <anchor moveWithCells="1">
                  <from>
                    <xdr:col>0</xdr:col>
                    <xdr:colOff>160020</xdr:colOff>
                    <xdr:row>240</xdr:row>
                    <xdr:rowOff>7620</xdr:rowOff>
                  </from>
                  <to>
                    <xdr:col>2</xdr:col>
                    <xdr:colOff>121920</xdr:colOff>
                    <xdr:row>241</xdr:row>
                    <xdr:rowOff>175260</xdr:rowOff>
                  </to>
                </anchor>
              </controlPr>
            </control>
          </mc:Choice>
        </mc:AlternateContent>
        <mc:AlternateContent xmlns:mc="http://schemas.openxmlformats.org/markup-compatibility/2006">
          <mc:Choice Requires="x14">
            <control shapeId="1088" r:id="rId68" name="CB_OVAM">
              <controlPr defaultSize="0" autoFill="0" autoLine="0" autoPict="0">
                <anchor moveWithCells="1">
                  <from>
                    <xdr:col>0</xdr:col>
                    <xdr:colOff>160020</xdr:colOff>
                    <xdr:row>321</xdr:row>
                    <xdr:rowOff>30480</xdr:rowOff>
                  </from>
                  <to>
                    <xdr:col>2</xdr:col>
                    <xdr:colOff>121920</xdr:colOff>
                    <xdr:row>324</xdr:row>
                    <xdr:rowOff>0</xdr:rowOff>
                  </to>
                </anchor>
              </controlPr>
            </control>
          </mc:Choice>
        </mc:AlternateContent>
        <mc:AlternateContent xmlns:mc="http://schemas.openxmlformats.org/markup-compatibility/2006">
          <mc:Choice Requires="x14">
            <control shapeId="1089" r:id="rId69" name="CB_Inplantingsplan">
              <controlPr defaultSize="0" autoFill="0" autoLine="0" autoPict="0">
                <anchor moveWithCells="1">
                  <from>
                    <xdr:col>0</xdr:col>
                    <xdr:colOff>152400</xdr:colOff>
                    <xdr:row>770</xdr:row>
                    <xdr:rowOff>38100</xdr:rowOff>
                  </from>
                  <to>
                    <xdr:col>2</xdr:col>
                    <xdr:colOff>114300</xdr:colOff>
                    <xdr:row>771</xdr:row>
                    <xdr:rowOff>182880</xdr:rowOff>
                  </to>
                </anchor>
              </controlPr>
            </control>
          </mc:Choice>
        </mc:AlternateContent>
        <mc:AlternateContent xmlns:mc="http://schemas.openxmlformats.org/markup-compatibility/2006">
          <mc:Choice Requires="x14">
            <control shapeId="1090" r:id="rId70" name="CB_Overzichtsplan">
              <controlPr defaultSize="0" autoFill="0" autoLine="0" autoPict="0">
                <anchor moveWithCells="1">
                  <from>
                    <xdr:col>0</xdr:col>
                    <xdr:colOff>152400</xdr:colOff>
                    <xdr:row>771</xdr:row>
                    <xdr:rowOff>182880</xdr:rowOff>
                  </from>
                  <to>
                    <xdr:col>2</xdr:col>
                    <xdr:colOff>114300</xdr:colOff>
                    <xdr:row>773</xdr:row>
                    <xdr:rowOff>144780</xdr:rowOff>
                  </to>
                </anchor>
              </controlPr>
            </control>
          </mc:Choice>
        </mc:AlternateContent>
        <mc:AlternateContent xmlns:mc="http://schemas.openxmlformats.org/markup-compatibility/2006">
          <mc:Choice Requires="x14">
            <control shapeId="1092" r:id="rId71" name="RB_VerkorteprocedureSanitair">
              <controlPr defaultSize="0" autoFill="0" autoLine="0" autoPict="0">
                <anchor moveWithCells="1">
                  <from>
                    <xdr:col>0</xdr:col>
                    <xdr:colOff>160020</xdr:colOff>
                    <xdr:row>45</xdr:row>
                    <xdr:rowOff>175260</xdr:rowOff>
                  </from>
                  <to>
                    <xdr:col>2</xdr:col>
                    <xdr:colOff>121920</xdr:colOff>
                    <xdr:row>47</xdr:row>
                    <xdr:rowOff>175260</xdr:rowOff>
                  </to>
                </anchor>
              </controlPr>
            </control>
          </mc:Choice>
        </mc:AlternateContent>
        <mc:AlternateContent xmlns:mc="http://schemas.openxmlformats.org/markup-compatibility/2006">
          <mc:Choice Requires="x14">
            <control shapeId="1093" r:id="rId72" name="CB_PolyvalenteZaalEnOfRefter">
              <controlPr defaultSize="0" autoFill="0" autoLine="0" autoPict="0">
                <anchor moveWithCells="1">
                  <from>
                    <xdr:col>0</xdr:col>
                    <xdr:colOff>160020</xdr:colOff>
                    <xdr:row>242</xdr:row>
                    <xdr:rowOff>0</xdr:rowOff>
                  </from>
                  <to>
                    <xdr:col>1</xdr:col>
                    <xdr:colOff>114300</xdr:colOff>
                    <xdr:row>244</xdr:row>
                    <xdr:rowOff>0</xdr:rowOff>
                  </to>
                </anchor>
              </controlPr>
            </control>
          </mc:Choice>
        </mc:AlternateContent>
        <mc:AlternateContent xmlns:mc="http://schemas.openxmlformats.org/markup-compatibility/2006">
          <mc:Choice Requires="x14">
            <control shapeId="1095" r:id="rId73" name="RB_Werkennaaankop">
              <controlPr defaultSize="0" autoFill="0" autoLine="0" autoPict="0">
                <anchor moveWithCells="1">
                  <from>
                    <xdr:col>0</xdr:col>
                    <xdr:colOff>160020</xdr:colOff>
                    <xdr:row>49</xdr:row>
                    <xdr:rowOff>182880</xdr:rowOff>
                  </from>
                  <to>
                    <xdr:col>2</xdr:col>
                    <xdr:colOff>137160</xdr:colOff>
                    <xdr:row>51</xdr:row>
                    <xdr:rowOff>22860</xdr:rowOff>
                  </to>
                </anchor>
              </controlPr>
            </control>
          </mc:Choice>
        </mc:AlternateContent>
        <mc:AlternateContent xmlns:mc="http://schemas.openxmlformats.org/markup-compatibility/2006">
          <mc:Choice Requires="x14">
            <control shapeId="1098" r:id="rId74" name="RB_WerkenNaAankoop">
              <controlPr defaultSize="0" autoFill="0" autoLine="0" autoPict="0">
                <anchor moveWithCells="1">
                  <from>
                    <xdr:col>0</xdr:col>
                    <xdr:colOff>160020</xdr:colOff>
                    <xdr:row>50</xdr:row>
                    <xdr:rowOff>0</xdr:rowOff>
                  </from>
                  <to>
                    <xdr:col>2</xdr:col>
                    <xdr:colOff>137160</xdr:colOff>
                    <xdr:row>51</xdr:row>
                    <xdr:rowOff>22860</xdr:rowOff>
                  </to>
                </anchor>
              </controlPr>
            </control>
          </mc:Choice>
        </mc:AlternateContent>
        <mc:AlternateContent xmlns:mc="http://schemas.openxmlformats.org/markup-compatibility/2006">
          <mc:Choice Requires="x14">
            <control shapeId="1099" r:id="rId75" name="RB_ToepassingsgOS_True">
              <controlPr defaultSize="0" autoFill="0" autoLine="0" autoPict="0">
                <anchor moveWithCells="1">
                  <from>
                    <xdr:col>0</xdr:col>
                    <xdr:colOff>182880</xdr:colOff>
                    <xdr:row>209</xdr:row>
                    <xdr:rowOff>0</xdr:rowOff>
                  </from>
                  <to>
                    <xdr:col>2</xdr:col>
                    <xdr:colOff>22860</xdr:colOff>
                    <xdr:row>211</xdr:row>
                    <xdr:rowOff>0</xdr:rowOff>
                  </to>
                </anchor>
              </controlPr>
            </control>
          </mc:Choice>
        </mc:AlternateContent>
        <mc:AlternateContent xmlns:mc="http://schemas.openxmlformats.org/markup-compatibility/2006">
          <mc:Choice Requires="x14">
            <control shapeId="1100" r:id="rId76" name="RB_EngagementOS">
              <controlPr defaultSize="0" autoFill="0" autoLine="0" autoPict="0">
                <anchor moveWithCells="1">
                  <from>
                    <xdr:col>1</xdr:col>
                    <xdr:colOff>114300</xdr:colOff>
                    <xdr:row>212</xdr:row>
                    <xdr:rowOff>0</xdr:rowOff>
                  </from>
                  <to>
                    <xdr:col>3</xdr:col>
                    <xdr:colOff>30480</xdr:colOff>
                    <xdr:row>213</xdr:row>
                    <xdr:rowOff>7620</xdr:rowOff>
                  </to>
                </anchor>
              </controlPr>
            </control>
          </mc:Choice>
        </mc:AlternateContent>
        <mc:AlternateContent xmlns:mc="http://schemas.openxmlformats.org/markup-compatibility/2006">
          <mc:Choice Requires="x14">
            <control shapeId="1101" r:id="rId77" name="RB_KennisnameOS">
              <controlPr defaultSize="0" autoFill="0" autoLine="0" autoPict="0">
                <anchor moveWithCells="1">
                  <from>
                    <xdr:col>1</xdr:col>
                    <xdr:colOff>114300</xdr:colOff>
                    <xdr:row>218</xdr:row>
                    <xdr:rowOff>7620</xdr:rowOff>
                  </from>
                  <to>
                    <xdr:col>3</xdr:col>
                    <xdr:colOff>7620</xdr:colOff>
                    <xdr:row>220</xdr:row>
                    <xdr:rowOff>0</xdr:rowOff>
                  </to>
                </anchor>
              </controlPr>
            </control>
          </mc:Choice>
        </mc:AlternateContent>
        <mc:AlternateContent xmlns:mc="http://schemas.openxmlformats.org/markup-compatibility/2006">
          <mc:Choice Requires="x14">
            <control shapeId="1102" r:id="rId78" name="RB_ToepassingsgOS_False">
              <controlPr defaultSize="0" autoFill="0" autoLine="0" autoPict="0">
                <anchor moveWithCells="1">
                  <from>
                    <xdr:col>0</xdr:col>
                    <xdr:colOff>190500</xdr:colOff>
                    <xdr:row>222</xdr:row>
                    <xdr:rowOff>7620</xdr:rowOff>
                  </from>
                  <to>
                    <xdr:col>2</xdr:col>
                    <xdr:colOff>0</xdr:colOff>
                    <xdr:row>224</xdr:row>
                    <xdr:rowOff>15240</xdr:rowOff>
                  </to>
                </anchor>
              </controlPr>
            </control>
          </mc:Choice>
        </mc:AlternateContent>
        <mc:AlternateContent xmlns:mc="http://schemas.openxmlformats.org/markup-compatibility/2006">
          <mc:Choice Requires="x14">
            <control shapeId="1105" r:id="rId79" name="CB_VTAOpenstellingSchoolinfra">
              <controlPr defaultSize="0" autoFill="0" autoLine="0" autoPict="0">
                <anchor moveWithCells="1">
                  <from>
                    <xdr:col>0</xdr:col>
                    <xdr:colOff>144780</xdr:colOff>
                    <xdr:row>775</xdr:row>
                    <xdr:rowOff>175260</xdr:rowOff>
                  </from>
                  <to>
                    <xdr:col>1</xdr:col>
                    <xdr:colOff>121920</xdr:colOff>
                    <xdr:row>778</xdr:row>
                    <xdr:rowOff>45720</xdr:rowOff>
                  </to>
                </anchor>
              </controlPr>
            </control>
          </mc:Choice>
        </mc:AlternateContent>
        <mc:AlternateContent xmlns:mc="http://schemas.openxmlformats.org/markup-compatibility/2006">
          <mc:Choice Requires="x14">
            <control shapeId="1108" r:id="rId80" name="CB_EngOpenstellingSchoolinfra">
              <controlPr defaultSize="0" autoFill="0" autoLine="0" autoPict="0">
                <anchor moveWithCells="1">
                  <from>
                    <xdr:col>0</xdr:col>
                    <xdr:colOff>167640</xdr:colOff>
                    <xdr:row>773</xdr:row>
                    <xdr:rowOff>182880</xdr:rowOff>
                  </from>
                  <to>
                    <xdr:col>2</xdr:col>
                    <xdr:colOff>137160</xdr:colOff>
                    <xdr:row>777</xdr:row>
                    <xdr:rowOff>30480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0a2c6e09-0be7-4cb0-a409-8b5599bb63e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554B155E7CE454CBEEC0BDE412DC329" ma:contentTypeVersion="18" ma:contentTypeDescription="Een nieuw document maken." ma:contentTypeScope="" ma:versionID="00949a5a233c36ec6465202c16b1f31e">
  <xsd:schema xmlns:xsd="http://www.w3.org/2001/XMLSchema" xmlns:xs="http://www.w3.org/2001/XMLSchema" xmlns:p="http://schemas.microsoft.com/office/2006/metadata/properties" xmlns:ns3="0a2c6e09-0be7-4cb0-a409-8b5599bb63e0" xmlns:ns4="49dcecb8-a862-4ab0-a221-23ecb49757c5" targetNamespace="http://schemas.microsoft.com/office/2006/metadata/properties" ma:root="true" ma:fieldsID="2bddb3c8398a2e51857cc69e0a16c67e" ns3:_="" ns4:_="">
    <xsd:import namespace="0a2c6e09-0be7-4cb0-a409-8b5599bb63e0"/>
    <xsd:import namespace="49dcecb8-a862-4ab0-a221-23ecb49757c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element ref="ns3:MediaLengthInSeconds" minOccurs="0"/>
                <xsd:element ref="ns3:_activity" minOccurs="0"/>
                <xsd:element ref="ns3:MediaServiceObjectDetectorVersion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2c6e09-0be7-4cb0-a409-8b5599bb63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ystemTags" ma:index="24" nillable="true" ma:displayName="MediaServiceSystemTags" ma:hidden="true" ma:internalName="MediaServiceSystemTags" ma:readOnly="true">
      <xsd:simpleType>
        <xsd:restriction base="dms:Note"/>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9dcecb8-a862-4ab0-a221-23ecb49757c5" elementFormDefault="qualified">
    <xsd:import namespace="http://schemas.microsoft.com/office/2006/documentManagement/types"/>
    <xsd:import namespace="http://schemas.microsoft.com/office/infopath/2007/PartnerControls"/>
    <xsd:element name="SharedWithUsers" ma:index="16"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Gedeeld met details" ma:internalName="SharedWithDetails" ma:readOnly="true">
      <xsd:simpleType>
        <xsd:restriction base="dms:Note">
          <xsd:maxLength value="255"/>
        </xsd:restriction>
      </xsd:simpleType>
    </xsd:element>
    <xsd:element name="SharingHintHash" ma:index="18" nillable="true" ma:displayName="Hint-hash dele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2E00D2-D412-42E0-B841-98F62BE4F868}">
  <ds:schemaRefs>
    <ds:schemaRef ds:uri="http://schemas.openxmlformats.org/package/2006/metadata/core-properties"/>
    <ds:schemaRef ds:uri="http://schemas.microsoft.com/office/2006/documentManagement/types"/>
    <ds:schemaRef ds:uri="49dcecb8-a862-4ab0-a221-23ecb49757c5"/>
    <ds:schemaRef ds:uri="http://purl.org/dc/elements/1.1/"/>
    <ds:schemaRef ds:uri="http://schemas.microsoft.com/office/2006/metadata/properties"/>
    <ds:schemaRef ds:uri="http://schemas.microsoft.com/office/infopath/2007/PartnerControls"/>
    <ds:schemaRef ds:uri="http://purl.org/dc/terms/"/>
    <ds:schemaRef ds:uri="0a2c6e09-0be7-4cb0-a409-8b5599bb63e0"/>
    <ds:schemaRef ds:uri="http://www.w3.org/XML/1998/namespace"/>
    <ds:schemaRef ds:uri="http://purl.org/dc/dcmitype/"/>
  </ds:schemaRefs>
</ds:datastoreItem>
</file>

<file path=customXml/itemProps2.xml><?xml version="1.0" encoding="utf-8"?>
<ds:datastoreItem xmlns:ds="http://schemas.openxmlformats.org/officeDocument/2006/customXml" ds:itemID="{49AECBF0-D905-47F2-BD0E-D3257827A4A5}">
  <ds:schemaRefs>
    <ds:schemaRef ds:uri="http://schemas.microsoft.com/sharepoint/v3/contenttype/forms"/>
  </ds:schemaRefs>
</ds:datastoreItem>
</file>

<file path=customXml/itemProps3.xml><?xml version="1.0" encoding="utf-8"?>
<ds:datastoreItem xmlns:ds="http://schemas.openxmlformats.org/officeDocument/2006/customXml" ds:itemID="{B1AE6EAF-2B5B-4BE6-B638-3ED0B969F5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2c6e09-0be7-4cb0-a409-8b5599bb63e0"/>
    <ds:schemaRef ds:uri="49dcecb8-a862-4ab0-a221-23ecb49757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209</vt:i4>
      </vt:variant>
    </vt:vector>
  </HeadingPairs>
  <TitlesOfParts>
    <vt:vector size="210" baseType="lpstr">
      <vt:lpstr>aanvraag</vt:lpstr>
      <vt:lpstr>AardAanvraag_fldAantalBijkomendePlaatsen</vt:lpstr>
      <vt:lpstr>AardAanvraag_fldAantalLeerlingenNieuweInfra</vt:lpstr>
      <vt:lpstr>AardAanvraag_fldAanvraagInfrastructuurRuimte</vt:lpstr>
      <vt:lpstr>AardAanvraag_fldAanvraagMotiveerGeplandeWerken</vt:lpstr>
      <vt:lpstr>AardAanvraag_fldAanvraagOmschrijfGeplandeWerken</vt:lpstr>
      <vt:lpstr>AardAanvraag_fldBovenvermeldeWerkenSchadeloosstellingBedrag</vt:lpstr>
      <vt:lpstr>AardAanvraag_fldDatumUitvoeringsperiodeMaanden</vt:lpstr>
      <vt:lpstr>AardAanvraag_fldDatumUitvoeringWerkenJaar</vt:lpstr>
      <vt:lpstr>AardAanvraag_fldDatumUitvoeringWerkenMaand</vt:lpstr>
      <vt:lpstr>AardAanvraag_fldSubsidiesAndereOverhedenAndereWaarde</vt:lpstr>
      <vt:lpstr>AdministratieveGegevens_fldBIC</vt:lpstr>
      <vt:lpstr>AdministratieveGegevens_fldCoördinerendeIMemail</vt:lpstr>
      <vt:lpstr>AdministratieveGegevens_fldCoördinerendeIMGemeente</vt:lpstr>
      <vt:lpstr>AdministratieveGegevens_fldCoördinerendeIMGSM</vt:lpstr>
      <vt:lpstr>AdministratieveGegevens_fldCoördinerendeIMNaam</vt:lpstr>
      <vt:lpstr>AdministratieveGegevens_fldCoördinerendeIMNr</vt:lpstr>
      <vt:lpstr>AdministratieveGegevens_fldCoördinerendeIMPostcode</vt:lpstr>
      <vt:lpstr>AdministratieveGegevens_fldCoördinerendeIMStraat</vt:lpstr>
      <vt:lpstr>AdministratieveGegevens_fldCoördinerendeIMTelefoon</vt:lpstr>
      <vt:lpstr>AdministratieveGegevens_fldDossiernummer1</vt:lpstr>
      <vt:lpstr>AdministratieveGegevens_fldDossiernummer2</vt:lpstr>
      <vt:lpstr>AdministratieveGegevens_fldDossiernummer3</vt:lpstr>
      <vt:lpstr>AdministratieveGegevens_fldDossiernummer4</vt:lpstr>
      <vt:lpstr>AdministratieveGegevens_fldIBAN</vt:lpstr>
      <vt:lpstr>AdministratieveGegevens_fldIMKBO</vt:lpstr>
      <vt:lpstr>AdministratieveGegevens_fldKadastraleGegevensWerkenDatumAkte</vt:lpstr>
      <vt:lpstr>AdministratieveGegevens_fldLocatieWerkenAdres</vt:lpstr>
      <vt:lpstr>AdministratieveGegevens_fldLocatieWerkenGemeente</vt:lpstr>
      <vt:lpstr>AdministratieveGegevens_fldLocatieWerkenNaam</vt:lpstr>
      <vt:lpstr>AdministratieveGegevens_fldLocatieWerkenNr</vt:lpstr>
      <vt:lpstr>AdministratieveGegevens_fldLocatieWerkenPostcode</vt:lpstr>
      <vt:lpstr>AdministratieveGegevens_fldOnderwijsinstellingGemeente</vt:lpstr>
      <vt:lpstr>AdministratieveGegevens_fldOnderwijsinstellingNaam</vt:lpstr>
      <vt:lpstr>AdministratieveGegevens_fldOnderwijsinstellingNr</vt:lpstr>
      <vt:lpstr>AdministratieveGegevens_fldOnderwijsinstellingPostcode</vt:lpstr>
      <vt:lpstr>AdministratieveGegevens_fldOnderwijsinstellingStraat</vt:lpstr>
      <vt:lpstr>AdministratieveGegevens_fldSamenMetAndereVestiging</vt:lpstr>
      <vt:lpstr>AdministratieveGegevens_fldSchoolbestuurGemeente</vt:lpstr>
      <vt:lpstr>AdministratieveGegevens_fldSchoolbestuurKBO</vt:lpstr>
      <vt:lpstr>AdministratieveGegevens_fldSchoolbestuurNaam</vt:lpstr>
      <vt:lpstr>AdministratieveGegevens_fldSchoolbestuurNr</vt:lpstr>
      <vt:lpstr>AdministratieveGegevens_fldSchoolbestuurPostcode</vt:lpstr>
      <vt:lpstr>AdministratieveGegevens_fldSchoolbestuurStraat</vt:lpstr>
      <vt:lpstr>AdministratieveGegevens_fldVestigingAdres</vt:lpstr>
      <vt:lpstr>AdministratieveGegevens_fldVestigingGemeente</vt:lpstr>
      <vt:lpstr>AdministratieveGegevens_fldVestigingInstellingsnummer</vt:lpstr>
      <vt:lpstr>AdministratieveGegevens_fldVestigingNaam</vt:lpstr>
      <vt:lpstr>AdministratieveGegevens_fldVestigingNr</vt:lpstr>
      <vt:lpstr>AdministratieveGegevens_fldVestigingPostcode</vt:lpstr>
      <vt:lpstr>AdministratieveGegevens_fldVestigingWerkenAfdeling</vt:lpstr>
      <vt:lpstr>AdministratieveGegevens_fldVestigingWerkenNr</vt:lpstr>
      <vt:lpstr>AdministratieveGegevens_fldVestigingWerkenOppervlakteARE</vt:lpstr>
      <vt:lpstr>AdministratieveGegevens_fldVestigingWerkenOppervlakteCA</vt:lpstr>
      <vt:lpstr>AdministratieveGegevens_fldVestigingWerkenOppervlakteHA</vt:lpstr>
      <vt:lpstr>AdministratieveGegevens_fldVestigingWerkenSectie</vt:lpstr>
      <vt:lpstr>BerekeningBestaandBrutoOppervlakte_fldGebouwAfgebrokenOfOntrokkenBouwjaarGebouw1</vt:lpstr>
      <vt:lpstr>BerekeningBestaandBrutoOppervlakte_fldGebouwAfgebrokenOfOntrokkenBouwjaarGebouw2</vt:lpstr>
      <vt:lpstr>BerekeningBestaandBrutoOppervlakte_fldGebouwAfgebrokenOfOntrokkenBrutoOppM2Gebouw1</vt:lpstr>
      <vt:lpstr>BerekeningBestaandBrutoOppervlakte_fldGebouwAfgebrokenOfOntrokkenBrutoOppM2Gebouw2</vt:lpstr>
      <vt:lpstr>BerekeningBestaandBrutoOppervlakte_fldGebouwcode1</vt:lpstr>
      <vt:lpstr>BerekeningBestaandBrutoOppervlakte_fldGebouwcode10</vt:lpstr>
      <vt:lpstr>BerekeningBestaandBrutoOppervlakte_fldGebouwcode11</vt:lpstr>
      <vt:lpstr>BerekeningBestaandBrutoOppervlakte_fldGebouwcode12</vt:lpstr>
      <vt:lpstr>BerekeningBestaandBrutoOppervlakte_fldGebouwcode2</vt:lpstr>
      <vt:lpstr>BerekeningBestaandBrutoOppervlakte_fldGebouwcode3</vt:lpstr>
      <vt:lpstr>BerekeningBestaandBrutoOppervlakte_fldGebouwcode4</vt:lpstr>
      <vt:lpstr>BerekeningBestaandBrutoOppervlakte_fldGebouwcode5</vt:lpstr>
      <vt:lpstr>BerekeningBestaandBrutoOppervlakte_fldGebouwcode6</vt:lpstr>
      <vt:lpstr>BerekeningBestaandBrutoOppervlakte_fldGebouwcode7</vt:lpstr>
      <vt:lpstr>BerekeningBestaandBrutoOppervlakte_fldGebouwcode8</vt:lpstr>
      <vt:lpstr>BerekeningBestaandBrutoOppervlakte_fldGebouwcode9</vt:lpstr>
      <vt:lpstr>BerekeningBestaandBrutoOppervlakte_fldGebouwcodeAfbraak1</vt:lpstr>
      <vt:lpstr>BerekeningBestaandBrutoOppervlakte_fldGebouwcodeAfbraak2</vt:lpstr>
      <vt:lpstr>BerekeningBestaandBrutoOppervlakte_fldGenormeerdeOmgevingBehoudenBrutoOppM2Fietsenberging</vt:lpstr>
      <vt:lpstr>BerekeningBestaandBrutoOppervlakte_fldGenormeerdeOmgevingBehoudenBrutoOppM2OpenEnOverdekteSpeelplaats</vt:lpstr>
      <vt:lpstr>BerekeningBestaandBrutoOppervlakte_fldGenormeerdeOmgevingBehoudenBrutoOppM2OverdekteSpeelplaats</vt:lpstr>
      <vt:lpstr>BerekeningBestaandBrutoOppervlakte_fldGenormeerdeOmgevingBehoudenBrutoOppM2ParkeerEnManoeuvreerruimte</vt:lpstr>
      <vt:lpstr>BerekeningBestaandBrutoOppervlakte_fldLokaalLOAfgebrokenOfOntrokkenBouwjaarGebouw1</vt:lpstr>
      <vt:lpstr>BerekeningBestaandBrutoOppervlakte_fldLokaalLOAfgebrokenOfOntrokkenBouwjaarGebouw2</vt:lpstr>
      <vt:lpstr>BerekeningBestaandBrutoOppervlakte_fldLokaalLOAfgebrokenOfOntrokkenBrutoOppM2Gebouw1</vt:lpstr>
      <vt:lpstr>BerekeningBestaandBrutoOppervlakte_fldLokaalLOAfgebrokenOfOntrokkenBrutoOppM2Gebouw2</vt:lpstr>
      <vt:lpstr>BerekeningBestaandBrutoOppervlakte_fldLokaalLOAfgebrokenOfOntrokkenGebouwcodeGebouw1</vt:lpstr>
      <vt:lpstr>BerekeningBestaandBrutoOppervlakte_fldLokaalLOAfgebrokenOfOntrokkenGebouwcodeGebouw2</vt:lpstr>
      <vt:lpstr>BerekeningBestaandBrutoOppervlakte_fldLokaalLOBouwjaarGebouw1</vt:lpstr>
      <vt:lpstr>BerekeningBestaandBrutoOppervlakte_fldLokaalLOBouwjaarGebouw2</vt:lpstr>
      <vt:lpstr>BerekeningBestaandBrutoOppervlakte_fldLokaalLOBouwjaarGebouw3</vt:lpstr>
      <vt:lpstr>BerekeningBestaandBrutoOppervlakte_fldLokaalLOBrutoOppM2Gebouw1</vt:lpstr>
      <vt:lpstr>BerekeningBestaandBrutoOppervlakte_fldLokaalLOBrutoOppM2Gebouw2</vt:lpstr>
      <vt:lpstr>BerekeningBestaandBrutoOppervlakte_fldLokaalLOBrutoOppM2Gebouw3</vt:lpstr>
      <vt:lpstr>BerekeningBestaandBrutoOppervlakte_fldLokaalLOGebouwCodeGebouw1</vt:lpstr>
      <vt:lpstr>BerekeningBestaandBrutoOppervlakte_fldLokaalLOGebouwCodeGebouw2</vt:lpstr>
      <vt:lpstr>BerekeningBestaandBrutoOppervlakte_fldLokaalLOGebouwCodeGebouw3</vt:lpstr>
      <vt:lpstr>BerekeningBestaandBrutoOppervlakte_fldSchoolgebouwenBouwjaarGebouw1</vt:lpstr>
      <vt:lpstr>BerekeningBestaandBrutoOppervlakte_fldSchoolgebouwenBouwjaarGebouw10</vt:lpstr>
      <vt:lpstr>BerekeningBestaandBrutoOppervlakte_fldSchoolgebouwenBouwjaarGebouw11</vt:lpstr>
      <vt:lpstr>BerekeningBestaandBrutoOppervlakte_fldSchoolgebouwenBouwjaarGebouw12</vt:lpstr>
      <vt:lpstr>BerekeningBestaandBrutoOppervlakte_fldSchoolgebouwenBouwjaarGebouw2</vt:lpstr>
      <vt:lpstr>BerekeningBestaandBrutoOppervlakte_fldSchoolgebouwenBouwjaarGebouw3</vt:lpstr>
      <vt:lpstr>BerekeningBestaandBrutoOppervlakte_fldSchoolgebouwenBouwjaarGebouw4</vt:lpstr>
      <vt:lpstr>BerekeningBestaandBrutoOppervlakte_fldSchoolgebouwenBouwjaarGebouw5</vt:lpstr>
      <vt:lpstr>BerekeningBestaandBrutoOppervlakte_fldSchoolgebouwenBouwjaarGebouw6</vt:lpstr>
      <vt:lpstr>BerekeningBestaandBrutoOppervlakte_fldSchoolgebouwenBouwjaarGebouw7</vt:lpstr>
      <vt:lpstr>BerekeningBestaandBrutoOppervlakte_fldSchoolgebouwenBouwjaarGebouw8</vt:lpstr>
      <vt:lpstr>BerekeningBestaandBrutoOppervlakte_fldSchoolgebouwenBouwjaarGebouw9</vt:lpstr>
      <vt:lpstr>BerekeningBestaandBrutoOppervlakte_fldSchoolgebouwenBrutoOppM2Gebouw1</vt:lpstr>
      <vt:lpstr>BerekeningBestaandBrutoOppervlakte_fldSchoolgebouwenBrutoOppM2Gebouw10</vt:lpstr>
      <vt:lpstr>BerekeningBestaandBrutoOppervlakte_fldSchoolgebouwenBrutoOppM2Gebouw11</vt:lpstr>
      <vt:lpstr>BerekeningBestaandBrutoOppervlakte_fldSchoolgebouwenBrutoOppM2Gebouw12</vt:lpstr>
      <vt:lpstr>BerekeningBestaandBrutoOppervlakte_fldSchoolgebouwenBrutoOppM2Gebouw2</vt:lpstr>
      <vt:lpstr>BerekeningBestaandBrutoOppervlakte_fldSchoolgebouwenBrutoOppM2Gebouw3</vt:lpstr>
      <vt:lpstr>BerekeningBestaandBrutoOppervlakte_fldSchoolgebouwenBrutoOppM2Gebouw4</vt:lpstr>
      <vt:lpstr>BerekeningBestaandBrutoOppervlakte_fldSchoolgebouwenBrutoOppM2Gebouw5</vt:lpstr>
      <vt:lpstr>BerekeningBestaandBrutoOppervlakte_fldSchoolgebouwenBrutoOppM2Gebouw6</vt:lpstr>
      <vt:lpstr>BerekeningBestaandBrutoOppervlakte_fldSchoolgebouwenBrutoOppM2Gebouw7</vt:lpstr>
      <vt:lpstr>BerekeningBestaandBrutoOppervlakte_fldSchoolgebouwenBrutoOppM2Gebouw8</vt:lpstr>
      <vt:lpstr>BerekeningBestaandBrutoOppervlakte_fldSchoolgebouwenBrutoOppM2Gebouw9</vt:lpstr>
      <vt:lpstr>BerekeningBestaandBrutoOppervlakte_fldTechnischeLokalenBrutoOppM2AndereLokalen</vt:lpstr>
      <vt:lpstr>BerekeningBestaandBrutoOppervlakte_fldTechnischeLokalenBrutoOppM2Hoogspanningscabine</vt:lpstr>
      <vt:lpstr>BerekeningBestaandBrutoOppervlakte_fldTechnischeLokalenBrutoOppM2Machinekamer</vt:lpstr>
      <vt:lpstr>BerekeningBestaandBrutoOppervlakte_fldTechnischeLokalenBrutoOppM2OpslagplaatsBrandstof</vt:lpstr>
      <vt:lpstr>BerekeningBestaandBrutoOppervlakte_fldTechnischeLokalenBrutoOppM2Stookplaats1</vt:lpstr>
      <vt:lpstr>BerekeningBestaandBrutoOppervlakte_fldTechnischeLokalenBrutoOppM2Stookplaats2</vt:lpstr>
      <vt:lpstr>BerekeningBestaandBrutoOppervlakte_fldTechnischeLokalenBrutoOppM2Stookplaats3</vt:lpstr>
      <vt:lpstr>BerekeningBestaandBrutoOppervlakte_fldTechnischeLokalenBrutoOppM2Stookplaats4</vt:lpstr>
      <vt:lpstr>BerekeningFysischeNorm_fdlTotaalAantalLeerlingen</vt:lpstr>
      <vt:lpstr>BerekeningFysischeNorm_fldAantalFiets</vt:lpstr>
      <vt:lpstr>BerekeningFysischeNorm_fldAantalLeerlingenDerdeGraadOfHogereCyclus</vt:lpstr>
      <vt:lpstr>BerekeningFysischeNorm_fldAantalPersoneelsledenHalveOpdracht</vt:lpstr>
      <vt:lpstr>BerekeningFysischeNorm_fldAantalWekelijkseLestijdenLO</vt:lpstr>
      <vt:lpstr>BerekeningMaximaleBrutoOppervlakte_fldAantalLeerlingenPraktischOfKunstvakBouwEersteGraad</vt:lpstr>
      <vt:lpstr>BerekeningMaximaleBrutoOppervlakte_fldAantalLeerlingenPraktischOfKunstvakBouwOverige</vt:lpstr>
      <vt:lpstr>BerekeningMaximaleBrutoOppervlakte_fldAantalLeerlingenPraktischOfKunstvakHoutEersteGraad</vt:lpstr>
      <vt:lpstr>BerekeningMaximaleBrutoOppervlakte_fldAantalLeerlingenPraktischOfKunstvakHoutOverige</vt:lpstr>
      <vt:lpstr>BerekeningMaximaleBrutoOppervlakte_fldLestijdenPraktischOfKunstVakEersteGraad</vt:lpstr>
      <vt:lpstr>BerekeningMaximaleBrutoOppervlakte_fldLestijdenPraktischOfKunstvakStudiegebiedAuto</vt:lpstr>
      <vt:lpstr>BerekeningMaximaleBrutoOppervlakte_fldLestijdenPraktischOfKunstvakStudiegebiedBallet</vt:lpstr>
      <vt:lpstr>BerekeningMaximaleBrutoOppervlakte_fldLestijdenPraktischOfKunstvakStudiegebiedBeeldendeKunst</vt:lpstr>
      <vt:lpstr>BerekeningMaximaleBrutoOppervlakte_fldLestijdenPraktischOfKunstvakStudiegebiedChemie</vt:lpstr>
      <vt:lpstr>BerekeningMaximaleBrutoOppervlakte_fldLestijdenPraktischOfKunstvakStudiegebiedDecoratieveTechnieken</vt:lpstr>
      <vt:lpstr>BerekeningMaximaleBrutoOppervlakte_fldLestijdenPraktischOfKunstvakStudiegebiedFotografie</vt:lpstr>
      <vt:lpstr>BerekeningMaximaleBrutoOppervlakte_fldLestijdenPraktischOfKunstvakStudiegebiedGlastechnieken</vt:lpstr>
      <vt:lpstr>BerekeningMaximaleBrutoOppervlakte_fldLestijdenPraktischOfKunstvakStudiegebiedGrafischeTechnieken</vt:lpstr>
      <vt:lpstr>BerekeningMaximaleBrutoOppervlakte_fldLestijdenPraktischOfKunstvakStudiegebiedHandel</vt:lpstr>
      <vt:lpstr>BerekeningMaximaleBrutoOppervlakte_fldLestijdenPraktischOfKunstvakStudiegebiedHout</vt:lpstr>
      <vt:lpstr>BerekeningMaximaleBrutoOppervlakte_fldLestijdenPraktischOfKunstvakStudiegebiedJuwelen</vt:lpstr>
      <vt:lpstr>BerekeningMaximaleBrutoOppervlakte_fldLestijdenPraktischOfKunstvakStudiegebiedKoelingEnWarmte</vt:lpstr>
      <vt:lpstr>BerekeningMaximaleBrutoOppervlakte_fldLestijdenPraktischOfKunstvakStudiegebiedLandEnTuinbouw</vt:lpstr>
      <vt:lpstr>BerekeningMaximaleBrutoOppervlakte_fldLestijdenPraktischOfKunstvakStudiegebiedLichaamsverzorging</vt:lpstr>
      <vt:lpstr>BerekeningMaximaleBrutoOppervlakte_fldLestijdenPraktischOfKunstvakStudiegebiedMaritiemeOpleidingen</vt:lpstr>
      <vt:lpstr>BerekeningMaximaleBrutoOppervlakte_fldLestijdenPraktischOfKunstvakStudiegebiedMechanicaElektriciteit</vt:lpstr>
      <vt:lpstr>BerekeningMaximaleBrutoOppervlakte_fldLestijdenPraktischOfKunstvakStudiegebiedMode</vt:lpstr>
      <vt:lpstr>BerekeningMaximaleBrutoOppervlakte_fldLestijdenPraktischOfKunstvakStudiegebiedMuziekinstrumentenBouw</vt:lpstr>
      <vt:lpstr>BerekeningMaximaleBrutoOppervlakte_fldLestijdenPraktischOfKunstvakStudiegebiedOptiek</vt:lpstr>
      <vt:lpstr>BerekeningMaximaleBrutoOppervlakte_fldLestijdenPraktischOfKunstvakStudiegebiedOrthopedischeTechnieken</vt:lpstr>
      <vt:lpstr>BerekeningMaximaleBrutoOppervlakte_fldLestijdenPraktischOfKunstvakStudiegebiedPersonenzorg</vt:lpstr>
      <vt:lpstr>BerekeningMaximaleBrutoOppervlakte_fldLestijdenPraktischOfKunstvakStudiegebiedPodiumKunsten</vt:lpstr>
      <vt:lpstr>BerekeningMaximaleBrutoOppervlakte_fldLestijdenPraktischOfKunstvakStudiegebiedTandtechnieken</vt:lpstr>
      <vt:lpstr>BerekeningMaximaleBrutoOppervlakte_fldLestijdenPraktischOfKunstvakStudiegebiedTextiel</vt:lpstr>
      <vt:lpstr>BerekeningMaximaleBrutoOppervlakte_fldLestijdenPraktischOfKunstvakStudiegebiedToerisme</vt:lpstr>
      <vt:lpstr>BerekeningMaximaleBrutoOppervlakte_fldLestijdenPraktischOfKunstvakStudiegebiedVoeding</vt:lpstr>
      <vt:lpstr>BerekeningTotaleKostprijs_fldTotaleKostprijsAfbraakwerken</vt:lpstr>
      <vt:lpstr>BerekeningTotaleKostprijs_fldTotaleKostprijsEersteUitrustingLokalenLO</vt:lpstr>
      <vt:lpstr>BerekeningTotaleKostprijs_fldTotaleKostprijsEersteUitrustingOpenSpeelplaats</vt:lpstr>
      <vt:lpstr>BerekeningTotaleKostprijs_fldTotaleKostprijsEersteUitrustingOverdekteSpeelplaats</vt:lpstr>
      <vt:lpstr>BerekeningTotaleKostprijs_fldTotaleKostprijsEersteUitrustingSchoolgebouwen</vt:lpstr>
      <vt:lpstr>GegevensActualisatie_fldOmschrijvingDuurzaamheid</vt:lpstr>
      <vt:lpstr>GegevensActualisatie_fldOmschrijvingMultifunctionaliteit</vt:lpstr>
      <vt:lpstr>GegevensSubsidiewaarden_fldInstellingAdministratieveZetelGemeente</vt:lpstr>
      <vt:lpstr>GegevensSubsidiewaarden_fldInstellingAdministratieveZetelHuisnummer</vt:lpstr>
      <vt:lpstr>GegevensSubsidiewaarden_fldInstellingAdministratieveZetelPostnummer</vt:lpstr>
      <vt:lpstr>GegevensSubsidiewaarden_fldInstellingAdministratieveZetelStraat</vt:lpstr>
      <vt:lpstr>GegevensSubsidiewaarden_fldInstellingBeschikbaarGebouwGemeente</vt:lpstr>
      <vt:lpstr>GegevensSubsidiewaarden_fldInstellingBeschikbaarGebouwHuisnummer</vt:lpstr>
      <vt:lpstr>GegevensSubsidiewaarden_fldInstellingBeschikbaarGebouwPostnummer</vt:lpstr>
      <vt:lpstr>GegevensSubsidiewaarden_fldInstellingBeschikbaarGebouwStraat</vt:lpstr>
      <vt:lpstr>GegevensSubsidiewaarden_fldInstellingInrichtendeMachtOfSchoolbestuur</vt:lpstr>
      <vt:lpstr>Ondertekening_fdlOndertekeningVoorEnAchternaam</vt:lpstr>
      <vt:lpstr>Ondertekening_fldOndertekeningFunctie</vt:lpstr>
      <vt:lpstr>Ondertekening_fldOndertekeningHandtekening</vt:lpstr>
      <vt:lpstr>Ondertekening_fldOndertekeningsDatum</vt:lpstr>
      <vt:lpstr>Ontvangstdatum_fldOntvangstdatum</vt:lpstr>
      <vt:lpstr>OppervlakteNieuwbouwEnKostprijs_fldNieuwbouwBrutoOppM2LokalenLO</vt:lpstr>
      <vt:lpstr>OppervlakteNieuwbouwEnKostprijs_fldNieuwbouwBrutoOppM2Schoolgebouwen</vt:lpstr>
      <vt:lpstr>OppervlakteNieuwbouwEnKostprijs_fldNieuwbouwBrutoOppM2TechnischeLokalen</vt:lpstr>
      <vt:lpstr>OppervlakteNieuwbouwEnKostprijs_fldNieuwbouwGenormeerdeOmgevingBrutoOppM2Fietsenberging</vt:lpstr>
      <vt:lpstr>OppervlakteNieuwbouwEnKostprijs_fldNieuwbouwGenormeerdeOmgevingBrutoOppM2OpenSpeelplaats</vt:lpstr>
      <vt:lpstr>OppervlakteNieuwbouwEnKostprijs_fldNieuwbouwGenormeerdeOmgevingBrutoOppM2OverdekteSpeelplaats</vt:lpstr>
      <vt:lpstr>OppervlakteNieuwbouwEnKostprijs_fldNieuwbouwGenormeerdeOmgevingBrutoOppM2ParkeerEnManoeuvreerruimte</vt:lpstr>
      <vt:lpstr>OppervlakteNieuwbouwEnKostprijs_fldNieuwbouwGenormeerdeOmgevingKostprijsFietsenberging</vt:lpstr>
      <vt:lpstr>OppervlakteNieuwbouwEnKostprijs_fldNieuwbouwGenormeerdeOmgevingKostprijsOpenSpeelplaats</vt:lpstr>
      <vt:lpstr>OppervlakteNieuwbouwEnKostprijs_fldNieuwbouwGenormeerdeOmgevingKostprijsOverdekteSpeelplaats</vt:lpstr>
      <vt:lpstr>OppervlakteNieuwbouwEnKostprijs_fldNieuwbouwGenormeerdeOmgevingKostprijsParkeerEnManoeuvreerruimte</vt:lpstr>
      <vt:lpstr>OppervlakteNieuwbouwEnKostprijs_fldNieuwbouwKostprijsLokalenLO</vt:lpstr>
      <vt:lpstr>OppervlakteNieuwbouwEnKostprijs_fldNieuwbouwKostprijsSchoolgebouwen</vt:lpstr>
      <vt:lpstr>OppervlakteNieuwbouwEnKostprijs_fldNieuwbouwNietGenormeerdeOmgevingKostprijs</vt:lpstr>
      <vt:lpstr>OppervlakteVerbouwingswerkenEnKostprijs_fldVerbouwingswerkenBrutoOppM2LokalenLO</vt:lpstr>
      <vt:lpstr>OppervlakteVerbouwingswerkenEnKostprijs_fldVerbouwingswerkenBrutoOppM2Schoolgebouwen</vt:lpstr>
      <vt:lpstr>OppervlakteVerbouwingswerkenEnKostprijs_fldVerbouwingswerkenBrutoOppM2TechnischeLokalen</vt:lpstr>
      <vt:lpstr>OppervlakteVerbouwingswerkenEnKostprijs_fldVerbouwingswerkenGenormeerdeOmgevingswerkenBrutoOppM2Fietsenberging</vt:lpstr>
      <vt:lpstr>OppervlakteVerbouwingswerkenEnKostprijs_fldVerbouwingswerkenGenormeerdeOmgevingswerkenBrutoOppM2OpenSpeelplaats</vt:lpstr>
      <vt:lpstr>OppervlakteVerbouwingswerkenEnKostprijs_fldVerbouwingswerkenGenormeerdeOmgevingswerkenBrutoOppM2OverdekteSpeelplaats</vt:lpstr>
      <vt:lpstr>OppervlakteVerbouwingswerkenEnKostprijs_fldVerbouwingswerkenGenormeerdeOmgevingswerkenBrutoOppM2ParkeerEnManoeuvreerruimte</vt:lpstr>
      <vt:lpstr>OppervlakteVerbouwingswerkenEnKostprijs_fldVerbouwingswerkenGenormeerdeOmgevingswerkenKostprijsFietsenberging</vt:lpstr>
      <vt:lpstr>OppervlakteVerbouwingswerkenEnKostprijs_fldVerbouwingswerkenGenormeerdeOmgevingswerkenKostprijsOpenSpeelplaats</vt:lpstr>
      <vt:lpstr>OppervlakteVerbouwingswerkenEnKostprijs_fldVerbouwingswerkenGenormeerdeOmgevingswerkenKostprijsOverdekteSpeelplaats</vt:lpstr>
      <vt:lpstr>OppervlakteVerbouwingswerkenEnKostprijs_fldVerbouwingswerkenGenormeerdeOmgevingswerkenKostprijsParkeerEnManoeuvreerruimte</vt:lpstr>
      <vt:lpstr>OppervlakteVerbouwingswerkenEnKostprijs_fldVerbouwingswerkenKostprijsLokalenLO</vt:lpstr>
      <vt:lpstr>OppervlakteVerbouwingswerkenEnKostprijs_fldVerbouwingswerkenKostprijsSchoolgebouwen</vt:lpstr>
      <vt:lpstr>OppervlakteVerbouwingswerkenEnKostprijs_fldVerbouwingswerkenKostprijsTechnischeLokalen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 Vergote</dc:creator>
  <cp:keywords/>
  <dc:description/>
  <cp:lastModifiedBy>Maesen, Katleen</cp:lastModifiedBy>
  <cp:revision/>
  <dcterms:created xsi:type="dcterms:W3CDTF">2018-11-26T12:43:02Z</dcterms:created>
  <dcterms:modified xsi:type="dcterms:W3CDTF">2024-02-22T08:45:19Z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0x0101001554B155E7CE454CBEEC0BDE412DC329</vt:lpwstr>
  </property>
  <property fmtid="{D5CDD505-2E9C-101B-9397-08002B2CF9AE}" pid="3" name="DossierNummerColligo">
    <vt:lpwstr/>
  </property>
</Properties>
</file>